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9200" windowHeight="7310" firstSheet="4" activeTab="7"/>
  </bookViews>
  <sheets>
    <sheet name="CP - 01 CO CEO Th" sheetId="12" r:id="rId1"/>
    <sheet name="CP - 01 CO CEO Pr" sheetId="22" r:id="rId2"/>
    <sheet name="Ave Uni Result" sheetId="21" r:id="rId3"/>
    <sheet name="CO Attainment thro' Univ Exam" sheetId="18" r:id="rId4"/>
    <sheet name="CO-Attainment CT " sheetId="19" r:id="rId5"/>
    <sheet name="CO-Attainment Pr" sheetId="23" r:id="rId6"/>
    <sheet name="CO-Attainment_Course End Survey" sheetId="13" r:id="rId7"/>
    <sheet name="PO-Attainment" sheetId="16" r:id="rId8"/>
  </sheets>
  <externalReferences>
    <externalReference r:id="rId9"/>
  </externalReferences>
  <definedNames>
    <definedName name="ExternalData_1" localSheetId="2" hidden="1">'Ave Uni Result'!#REF!</definedName>
    <definedName name="ExternalData_1" localSheetId="3" hidden="1">'CO Attainment thro'' Univ Exam'!#REF!</definedName>
    <definedName name="ExternalData_1" localSheetId="1" hidden="1">'CP - 01 CO CEO Pr'!#REF!</definedName>
    <definedName name="ExternalData_1" localSheetId="0" hidden="1">'CP - 01 CO CEO Th'!#REF!</definedName>
    <definedName name="_xlnm.Print_Area" localSheetId="2">'Ave Uni Result'!$A$1:$I$95</definedName>
    <definedName name="_xlnm.Print_Area" localSheetId="3">'CO Attainment thro'' Univ Exam'!$A$5:$H$112</definedName>
    <definedName name="_xlnm.Print_Area" localSheetId="5">'CO-Attainment Pr'!$A$1:$O$97</definedName>
    <definedName name="_xlnm.Print_Area" localSheetId="1">'CP - 01 CO CEO Pr'!$A$1:$F$33</definedName>
    <definedName name="_xlnm.Print_Area" localSheetId="0">'CP - 01 CO CEO Th'!$A$1:$G$32</definedName>
    <definedName name="_xlnm.Print_Titles" localSheetId="4">'CO-Attainment CT '!$16:$17</definedName>
    <definedName name="_xlnm.Print_Titles" localSheetId="5">'CO-Attainment Pr'!$16:$16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8"/>
  <c r="C11"/>
  <c r="F11" s="1"/>
  <c r="D11"/>
  <c r="B16" i="23"/>
  <c r="B16" i="19"/>
  <c r="Q13"/>
  <c r="L13"/>
  <c r="G13"/>
  <c r="H106" i="18"/>
  <c r="G106"/>
  <c r="G107" s="1"/>
  <c r="G108" s="1"/>
  <c r="H95" i="21"/>
  <c r="F95"/>
  <c r="C95"/>
  <c r="O95" i="23"/>
  <c r="N95"/>
  <c r="M95"/>
  <c r="L95"/>
  <c r="K95"/>
  <c r="J95"/>
  <c r="I95"/>
  <c r="H95"/>
  <c r="G95"/>
  <c r="F95"/>
  <c r="E95"/>
  <c r="D95"/>
  <c r="M13"/>
  <c r="J13"/>
  <c r="G13"/>
  <c r="N10"/>
  <c r="N16" s="1"/>
  <c r="L10"/>
  <c r="L16" s="1"/>
  <c r="J10"/>
  <c r="J16" s="1"/>
  <c r="H10"/>
  <c r="H16" s="1"/>
  <c r="F10"/>
  <c r="F16" s="1"/>
  <c r="D10"/>
  <c r="D16" s="1"/>
  <c r="S10" i="19"/>
  <c r="P10"/>
  <c r="M10"/>
  <c r="J10"/>
  <c r="G10"/>
  <c r="F13" i="13"/>
  <c r="H13"/>
  <c r="D13"/>
  <c r="H107" i="18"/>
  <c r="H108" s="1"/>
  <c r="F81" i="19"/>
  <c r="I81"/>
  <c r="L81"/>
  <c r="O81"/>
  <c r="R81"/>
  <c r="U81"/>
  <c r="F82"/>
  <c r="I82"/>
  <c r="L82"/>
  <c r="O82"/>
  <c r="R82"/>
  <c r="U82"/>
  <c r="F83"/>
  <c r="I83"/>
  <c r="L83"/>
  <c r="O83"/>
  <c r="R83"/>
  <c r="U83"/>
  <c r="F84"/>
  <c r="I84"/>
  <c r="L84"/>
  <c r="O84"/>
  <c r="R84"/>
  <c r="U84"/>
  <c r="F85"/>
  <c r="I85"/>
  <c r="L85"/>
  <c r="O85"/>
  <c r="R85"/>
  <c r="U85"/>
  <c r="F86"/>
  <c r="I86"/>
  <c r="L86"/>
  <c r="O86"/>
  <c r="R86"/>
  <c r="U86"/>
  <c r="F87"/>
  <c r="I87"/>
  <c r="L87"/>
  <c r="O87"/>
  <c r="R87"/>
  <c r="U87"/>
  <c r="F88"/>
  <c r="I88"/>
  <c r="L88"/>
  <c r="O88"/>
  <c r="R88"/>
  <c r="U88"/>
  <c r="F89"/>
  <c r="I89"/>
  <c r="L89"/>
  <c r="O89"/>
  <c r="R89"/>
  <c r="U89"/>
  <c r="F90"/>
  <c r="I90"/>
  <c r="L90"/>
  <c r="O90"/>
  <c r="R90"/>
  <c r="U90"/>
  <c r="F91"/>
  <c r="I91"/>
  <c r="L91"/>
  <c r="O91"/>
  <c r="R91"/>
  <c r="U91"/>
  <c r="F92"/>
  <c r="I92"/>
  <c r="L92"/>
  <c r="O92"/>
  <c r="R92"/>
  <c r="U92"/>
  <c r="F93"/>
  <c r="I93"/>
  <c r="L93"/>
  <c r="O93"/>
  <c r="R93"/>
  <c r="U93"/>
  <c r="F94"/>
  <c r="I94"/>
  <c r="L94"/>
  <c r="O94"/>
  <c r="R94"/>
  <c r="U94"/>
  <c r="F95"/>
  <c r="I95"/>
  <c r="L95"/>
  <c r="O95"/>
  <c r="R95"/>
  <c r="U95"/>
  <c r="F96"/>
  <c r="I96"/>
  <c r="L96"/>
  <c r="O96"/>
  <c r="R96"/>
  <c r="U96"/>
  <c r="F97"/>
  <c r="I97"/>
  <c r="L97"/>
  <c r="O97"/>
  <c r="R97"/>
  <c r="U97"/>
  <c r="F98"/>
  <c r="I98"/>
  <c r="L98"/>
  <c r="O98"/>
  <c r="R98"/>
  <c r="U98"/>
  <c r="F99"/>
  <c r="I99"/>
  <c r="L99"/>
  <c r="O99"/>
  <c r="R99"/>
  <c r="U99"/>
  <c r="F100"/>
  <c r="I100"/>
  <c r="L100"/>
  <c r="O100"/>
  <c r="R100"/>
  <c r="U100"/>
  <c r="I95" i="21"/>
  <c r="E95"/>
  <c r="B95"/>
  <c r="U103" i="19"/>
  <c r="R103"/>
  <c r="O103"/>
  <c r="L103"/>
  <c r="I103"/>
  <c r="F103"/>
  <c r="U102"/>
  <c r="R102"/>
  <c r="O102"/>
  <c r="L102"/>
  <c r="I102"/>
  <c r="F102"/>
  <c r="U101"/>
  <c r="R101"/>
  <c r="O101"/>
  <c r="L101"/>
  <c r="I101"/>
  <c r="F101"/>
  <c r="U80"/>
  <c r="R80"/>
  <c r="O80"/>
  <c r="L80"/>
  <c r="I80"/>
  <c r="F80"/>
  <c r="U79"/>
  <c r="R79"/>
  <c r="O79"/>
  <c r="L79"/>
  <c r="I79"/>
  <c r="F79"/>
  <c r="U78"/>
  <c r="R78"/>
  <c r="O78"/>
  <c r="L78"/>
  <c r="I78"/>
  <c r="F78"/>
  <c r="U77"/>
  <c r="R77"/>
  <c r="O77"/>
  <c r="L77"/>
  <c r="I77"/>
  <c r="F77"/>
  <c r="U76"/>
  <c r="R76"/>
  <c r="O76"/>
  <c r="L76"/>
  <c r="I76"/>
  <c r="F76"/>
  <c r="U75"/>
  <c r="R75"/>
  <c r="O75"/>
  <c r="L75"/>
  <c r="I75"/>
  <c r="F75"/>
  <c r="U74"/>
  <c r="R74"/>
  <c r="O74"/>
  <c r="L74"/>
  <c r="I74"/>
  <c r="F74"/>
  <c r="U73"/>
  <c r="R73"/>
  <c r="O73"/>
  <c r="L73"/>
  <c r="I73"/>
  <c r="F73"/>
  <c r="U72"/>
  <c r="R72"/>
  <c r="O72"/>
  <c r="L72"/>
  <c r="I72"/>
  <c r="F72"/>
  <c r="U71"/>
  <c r="R71"/>
  <c r="O71"/>
  <c r="L71"/>
  <c r="I71"/>
  <c r="F71"/>
  <c r="U70"/>
  <c r="R70"/>
  <c r="O70"/>
  <c r="L70"/>
  <c r="I70"/>
  <c r="F70"/>
  <c r="U69"/>
  <c r="R69"/>
  <c r="O69"/>
  <c r="L69"/>
  <c r="I69"/>
  <c r="F69"/>
  <c r="U68"/>
  <c r="R68"/>
  <c r="O68"/>
  <c r="L68"/>
  <c r="I68"/>
  <c r="F68"/>
  <c r="U67"/>
  <c r="R67"/>
  <c r="O67"/>
  <c r="L67"/>
  <c r="I67"/>
  <c r="F67"/>
  <c r="U66"/>
  <c r="R66"/>
  <c r="O66"/>
  <c r="L66"/>
  <c r="I66"/>
  <c r="F66"/>
  <c r="U65"/>
  <c r="R65"/>
  <c r="O65"/>
  <c r="L65"/>
  <c r="I65"/>
  <c r="F65"/>
  <c r="U64"/>
  <c r="R64"/>
  <c r="O64"/>
  <c r="L64"/>
  <c r="I64"/>
  <c r="F64"/>
  <c r="U63"/>
  <c r="R63"/>
  <c r="O63"/>
  <c r="L63"/>
  <c r="I63"/>
  <c r="F63"/>
  <c r="U62"/>
  <c r="R62"/>
  <c r="O62"/>
  <c r="L62"/>
  <c r="I62"/>
  <c r="F62"/>
  <c r="U61"/>
  <c r="R61"/>
  <c r="O61"/>
  <c r="L61"/>
  <c r="I61"/>
  <c r="F61"/>
  <c r="U60"/>
  <c r="R60"/>
  <c r="O60"/>
  <c r="L60"/>
  <c r="I60"/>
  <c r="F60"/>
  <c r="U59"/>
  <c r="R59"/>
  <c r="O59"/>
  <c r="L59"/>
  <c r="I59"/>
  <c r="F59"/>
  <c r="U58"/>
  <c r="R58"/>
  <c r="O58"/>
  <c r="L58"/>
  <c r="I58"/>
  <c r="F58"/>
  <c r="U57"/>
  <c r="R57"/>
  <c r="O57"/>
  <c r="L57"/>
  <c r="I57"/>
  <c r="F57"/>
  <c r="U56"/>
  <c r="R56"/>
  <c r="O56"/>
  <c r="L56"/>
  <c r="I56"/>
  <c r="F56"/>
  <c r="U55"/>
  <c r="R55"/>
  <c r="O55"/>
  <c r="L55"/>
  <c r="I55"/>
  <c r="F55"/>
  <c r="U54"/>
  <c r="R54"/>
  <c r="O54"/>
  <c r="L54"/>
  <c r="I54"/>
  <c r="F54"/>
  <c r="U53"/>
  <c r="R53"/>
  <c r="O53"/>
  <c r="L53"/>
  <c r="I53"/>
  <c r="F53"/>
  <c r="U52"/>
  <c r="R52"/>
  <c r="O52"/>
  <c r="L52"/>
  <c r="I52"/>
  <c r="F52"/>
  <c r="U51"/>
  <c r="R51"/>
  <c r="O51"/>
  <c r="L51"/>
  <c r="I51"/>
  <c r="F51"/>
  <c r="U50"/>
  <c r="R50"/>
  <c r="O50"/>
  <c r="L50"/>
  <c r="I50"/>
  <c r="F50"/>
  <c r="U49"/>
  <c r="R49"/>
  <c r="O49"/>
  <c r="L49"/>
  <c r="I49"/>
  <c r="F49"/>
  <c r="U48"/>
  <c r="R48"/>
  <c r="O48"/>
  <c r="L48"/>
  <c r="I48"/>
  <c r="F48"/>
  <c r="U47"/>
  <c r="R47"/>
  <c r="O47"/>
  <c r="L47"/>
  <c r="I47"/>
  <c r="F47"/>
  <c r="U46"/>
  <c r="R46"/>
  <c r="O46"/>
  <c r="L46"/>
  <c r="I46"/>
  <c r="F46"/>
  <c r="U45"/>
  <c r="R45"/>
  <c r="O45"/>
  <c r="L45"/>
  <c r="I45"/>
  <c r="F45"/>
  <c r="U44"/>
  <c r="R44"/>
  <c r="O44"/>
  <c r="L44"/>
  <c r="I44"/>
  <c r="F44"/>
  <c r="U43"/>
  <c r="R43"/>
  <c r="O43"/>
  <c r="L43"/>
  <c r="I43"/>
  <c r="F43"/>
  <c r="U42"/>
  <c r="R42"/>
  <c r="O42"/>
  <c r="L42"/>
  <c r="I42"/>
  <c r="F42"/>
  <c r="U41"/>
  <c r="R41"/>
  <c r="O41"/>
  <c r="L41"/>
  <c r="I41"/>
  <c r="F41"/>
  <c r="U40"/>
  <c r="R40"/>
  <c r="O40"/>
  <c r="L40"/>
  <c r="I40"/>
  <c r="F40"/>
  <c r="U39"/>
  <c r="R39"/>
  <c r="O39"/>
  <c r="L39"/>
  <c r="I39"/>
  <c r="F39"/>
  <c r="U38"/>
  <c r="R38"/>
  <c r="O38"/>
  <c r="L38"/>
  <c r="I38"/>
  <c r="F38"/>
  <c r="U37"/>
  <c r="R37"/>
  <c r="O37"/>
  <c r="L37"/>
  <c r="I37"/>
  <c r="F37"/>
  <c r="U36"/>
  <c r="R36"/>
  <c r="O36"/>
  <c r="L36"/>
  <c r="I36"/>
  <c r="F36"/>
  <c r="U35"/>
  <c r="R35"/>
  <c r="O35"/>
  <c r="L35"/>
  <c r="I35"/>
  <c r="F35"/>
  <c r="U34"/>
  <c r="R34"/>
  <c r="O34"/>
  <c r="L34"/>
  <c r="I34"/>
  <c r="F34"/>
  <c r="U33"/>
  <c r="R33"/>
  <c r="O33"/>
  <c r="L33"/>
  <c r="I33"/>
  <c r="F33"/>
  <c r="U32"/>
  <c r="R32"/>
  <c r="O32"/>
  <c r="L32"/>
  <c r="I32"/>
  <c r="F32"/>
  <c r="U31"/>
  <c r="R31"/>
  <c r="O31"/>
  <c r="L31"/>
  <c r="I31"/>
  <c r="F31"/>
  <c r="U30"/>
  <c r="R30"/>
  <c r="O30"/>
  <c r="L30"/>
  <c r="I30"/>
  <c r="F30"/>
  <c r="U29"/>
  <c r="R29"/>
  <c r="O29"/>
  <c r="L29"/>
  <c r="I29"/>
  <c r="F29"/>
  <c r="U28"/>
  <c r="R28"/>
  <c r="O28"/>
  <c r="L28"/>
  <c r="I28"/>
  <c r="F28"/>
  <c r="U27"/>
  <c r="R27"/>
  <c r="O27"/>
  <c r="L27"/>
  <c r="I27"/>
  <c r="F27"/>
  <c r="U26"/>
  <c r="R26"/>
  <c r="O26"/>
  <c r="L26"/>
  <c r="I26"/>
  <c r="F26"/>
  <c r="U25"/>
  <c r="R25"/>
  <c r="O25"/>
  <c r="L25"/>
  <c r="I25"/>
  <c r="F25"/>
  <c r="U24"/>
  <c r="R24"/>
  <c r="O24"/>
  <c r="L24"/>
  <c r="I24"/>
  <c r="F24"/>
  <c r="U23"/>
  <c r="R23"/>
  <c r="O23"/>
  <c r="L23"/>
  <c r="I23"/>
  <c r="F23"/>
  <c r="U22"/>
  <c r="R22"/>
  <c r="O22"/>
  <c r="L22"/>
  <c r="I22"/>
  <c r="F22"/>
  <c r="U21"/>
  <c r="R21"/>
  <c r="O21"/>
  <c r="L21"/>
  <c r="I21"/>
  <c r="F21"/>
  <c r="U20"/>
  <c r="R20"/>
  <c r="O20"/>
  <c r="L20"/>
  <c r="I20"/>
  <c r="F20"/>
  <c r="U19"/>
  <c r="S104" s="1"/>
  <c r="S105" s="1"/>
  <c r="S106" s="1"/>
  <c r="C16" i="16" s="1"/>
  <c r="R19" i="19"/>
  <c r="P104" s="1"/>
  <c r="P105" s="1"/>
  <c r="P106" s="1"/>
  <c r="C15" i="16" s="1"/>
  <c r="O19" i="19"/>
  <c r="M104" s="1"/>
  <c r="M105" s="1"/>
  <c r="M106" s="1"/>
  <c r="C14" i="16" s="1"/>
  <c r="L19" i="19"/>
  <c r="J104" s="1"/>
  <c r="J105" s="1"/>
  <c r="J106" s="1"/>
  <c r="C13" i="16" s="1"/>
  <c r="I19" i="19"/>
  <c r="G104" s="1"/>
  <c r="G105" s="1"/>
  <c r="G106" s="1"/>
  <c r="C12" i="16" s="1"/>
  <c r="F19" i="19"/>
  <c r="D104" s="1"/>
  <c r="D10"/>
  <c r="A12" i="16"/>
  <c r="A13"/>
  <c r="A14"/>
  <c r="A15"/>
  <c r="A16"/>
  <c r="A11"/>
  <c r="A19" i="13"/>
  <c r="A20"/>
  <c r="A21"/>
  <c r="A22"/>
  <c r="A23"/>
  <c r="A18"/>
  <c r="E96" i="23" l="1"/>
  <c r="G109" i="18"/>
  <c r="G96" i="23"/>
  <c r="I96"/>
  <c r="K96"/>
  <c r="J97" s="1"/>
  <c r="D14" i="16" s="1"/>
  <c r="M96" i="23"/>
  <c r="O96"/>
  <c r="D96"/>
  <c r="F96"/>
  <c r="F97" s="1"/>
  <c r="D12" i="16" s="1"/>
  <c r="H96" i="23"/>
  <c r="H97" s="1"/>
  <c r="D13" i="16" s="1"/>
  <c r="J96" i="23"/>
  <c r="L96"/>
  <c r="L97" s="1"/>
  <c r="D15" i="16" s="1"/>
  <c r="N96" i="23"/>
  <c r="N97"/>
  <c r="D16" i="16" s="1"/>
  <c r="D105" i="19"/>
  <c r="G23" i="13"/>
  <c r="H23" s="1"/>
  <c r="G22"/>
  <c r="H22" s="1"/>
  <c r="G21"/>
  <c r="H21" s="1"/>
  <c r="G20"/>
  <c r="H20" s="1"/>
  <c r="G19"/>
  <c r="H19" s="1"/>
  <c r="G18"/>
  <c r="H18" s="1"/>
  <c r="D97" i="23" l="1"/>
  <c r="D11" i="16" s="1"/>
  <c r="B16"/>
  <c r="F16" s="1"/>
  <c r="B14"/>
  <c r="F14" s="1"/>
  <c r="B12"/>
  <c r="F12" s="1"/>
  <c r="B15"/>
  <c r="F15" s="1"/>
  <c r="B13"/>
  <c r="F13" s="1"/>
  <c r="B11"/>
  <c r="D106" i="19"/>
  <c r="C11" i="16" s="1"/>
  <c r="I21" i="13"/>
  <c r="E14" i="16" s="1"/>
  <c r="I22" i="13"/>
  <c r="E15" i="16" s="1"/>
  <c r="I18" i="13"/>
  <c r="E11" i="16" s="1"/>
  <c r="I20" i="13"/>
  <c r="E13" i="16" s="1"/>
  <c r="I23" i="13"/>
  <c r="E16" i="16" s="1"/>
  <c r="I19" i="13"/>
  <c r="E12" i="16" s="1"/>
  <c r="F11" l="1"/>
  <c r="H20" s="1"/>
  <c r="T20" l="1"/>
  <c r="V20"/>
  <c r="O20"/>
  <c r="J20"/>
  <c r="G20"/>
  <c r="R20"/>
  <c r="U20"/>
  <c r="I20"/>
  <c r="P20"/>
  <c r="S20"/>
  <c r="K20"/>
  <c r="M20"/>
  <c r="L20"/>
  <c r="N20"/>
  <c r="Q20"/>
</calcChain>
</file>

<file path=xl/connections.xml><?xml version="1.0" encoding="utf-8"?>
<connections xmlns="http://schemas.openxmlformats.org/spreadsheetml/2006/main">
  <connection id="1" sourceFile="C:\Users\lenovo\deptii\I2IT\NACC\NAAC-CENTRAL-COMMITEE\DigitalCourseFile.xlsx" keepAlive="1" name="DigitalCourseFile" type="5" refreshedVersion="0" new="1" background="1">
    <dbPr connection="Provider=Microsoft.ACE.OLEDB.12.0;Password=&quot;&quot;;User ID=Admin;Data Source=C:\Users\lenovo\deptii\I2IT\NACC\NAAC-CENTRAL-COMMITEE\DigitalCourseFile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'CO-PO$'" commandType="3"/>
  </connection>
</connections>
</file>

<file path=xl/sharedStrings.xml><?xml version="1.0" encoding="utf-8"?>
<sst xmlns="http://schemas.openxmlformats.org/spreadsheetml/2006/main" count="790" uniqueCount="494">
  <si>
    <t>Roll No</t>
  </si>
  <si>
    <t>Name of Student</t>
  </si>
  <si>
    <t>Course Outcome</t>
  </si>
  <si>
    <t>Description</t>
  </si>
  <si>
    <t>Q1.(B)</t>
  </si>
  <si>
    <t>Total</t>
  </si>
  <si>
    <t>Class Test - I</t>
  </si>
  <si>
    <t>Class Test - II</t>
  </si>
  <si>
    <t>Class Test - III</t>
  </si>
  <si>
    <t>Total No of Students</t>
  </si>
  <si>
    <t>CO</t>
  </si>
  <si>
    <t xml:space="preserve">PO/PSO </t>
  </si>
  <si>
    <t>DEPARTMENT OF COMPUTER ENGINEERING</t>
  </si>
  <si>
    <t>COURSE OUTCOME - DETAILS</t>
  </si>
  <si>
    <t xml:space="preserve">Class: </t>
  </si>
  <si>
    <t>Faculty Name:</t>
  </si>
  <si>
    <t>Q1.(A)</t>
  </si>
  <si>
    <t>Q2.(A)</t>
  </si>
  <si>
    <t>Q2.(B)</t>
  </si>
  <si>
    <t xml:space="preserve">PROGRAM OUTCOME ATTAINMENT </t>
  </si>
  <si>
    <t>CO301.1</t>
  </si>
  <si>
    <t>CO301.6</t>
  </si>
  <si>
    <t>CO301.2</t>
  </si>
  <si>
    <t>CO301.3</t>
  </si>
  <si>
    <t>Goals for CO Attainment</t>
  </si>
  <si>
    <t>Goal</t>
  </si>
  <si>
    <t>CO301.4</t>
  </si>
  <si>
    <t>CO301.5</t>
  </si>
  <si>
    <t>TC01</t>
  </si>
  <si>
    <t>TC02</t>
  </si>
  <si>
    <t>TC03</t>
  </si>
  <si>
    <t>TC04</t>
  </si>
  <si>
    <t>TC05</t>
  </si>
  <si>
    <t>TC06</t>
  </si>
  <si>
    <t>TC07</t>
  </si>
  <si>
    <t>TC08</t>
  </si>
  <si>
    <t>TC09</t>
  </si>
  <si>
    <t>TC10</t>
  </si>
  <si>
    <t>TC11</t>
  </si>
  <si>
    <t>TC12</t>
  </si>
  <si>
    <t>TC13</t>
  </si>
  <si>
    <t>TC14</t>
  </si>
  <si>
    <t>TC15</t>
  </si>
  <si>
    <t>TC16</t>
  </si>
  <si>
    <t>TC17</t>
  </si>
  <si>
    <t>TC18</t>
  </si>
  <si>
    <t>TC19</t>
  </si>
  <si>
    <t>TC20</t>
  </si>
  <si>
    <t>TC21</t>
  </si>
  <si>
    <t>TC22</t>
  </si>
  <si>
    <t>TC23</t>
  </si>
  <si>
    <t>TC24</t>
  </si>
  <si>
    <t>TC25</t>
  </si>
  <si>
    <t>TC26</t>
  </si>
  <si>
    <t>TC27</t>
  </si>
  <si>
    <t>TC28</t>
  </si>
  <si>
    <t>TC29</t>
  </si>
  <si>
    <t>TC30</t>
  </si>
  <si>
    <t>TC31</t>
  </si>
  <si>
    <t>TC32</t>
  </si>
  <si>
    <t>TC33</t>
  </si>
  <si>
    <t>TC34</t>
  </si>
  <si>
    <t>TC35</t>
  </si>
  <si>
    <t>TC36</t>
  </si>
  <si>
    <t>TC37</t>
  </si>
  <si>
    <t>TC38</t>
  </si>
  <si>
    <t>TC39</t>
  </si>
  <si>
    <t>TC40</t>
  </si>
  <si>
    <t>TC41</t>
  </si>
  <si>
    <t>TC42</t>
  </si>
  <si>
    <t>TC43</t>
  </si>
  <si>
    <t>TC44</t>
  </si>
  <si>
    <t>TC45</t>
  </si>
  <si>
    <t>TC46</t>
  </si>
  <si>
    <t>TC47</t>
  </si>
  <si>
    <t>TC48</t>
  </si>
  <si>
    <t>TC49</t>
  </si>
  <si>
    <t>TC50</t>
  </si>
  <si>
    <t>TC51</t>
  </si>
  <si>
    <t>TC52</t>
  </si>
  <si>
    <t>TC53</t>
  </si>
  <si>
    <t>TC54</t>
  </si>
  <si>
    <t>TC55</t>
  </si>
  <si>
    <t>TC56</t>
  </si>
  <si>
    <t>TC57</t>
  </si>
  <si>
    <t>TC58</t>
  </si>
  <si>
    <t>TC59</t>
  </si>
  <si>
    <t>TC60</t>
  </si>
  <si>
    <t>TC61</t>
  </si>
  <si>
    <t>TC62</t>
  </si>
  <si>
    <t>TC63</t>
  </si>
  <si>
    <t>TC64</t>
  </si>
  <si>
    <t>TC65</t>
  </si>
  <si>
    <t>TC66</t>
  </si>
  <si>
    <t>TC67</t>
  </si>
  <si>
    <t>TC68</t>
  </si>
  <si>
    <t>TC69</t>
  </si>
  <si>
    <t>TC70</t>
  </si>
  <si>
    <t>TC71</t>
  </si>
  <si>
    <t>TC72</t>
  </si>
  <si>
    <t>TC73</t>
  </si>
  <si>
    <t>TC74</t>
  </si>
  <si>
    <t>TC75</t>
  </si>
  <si>
    <t>TC76</t>
  </si>
  <si>
    <t>TC77</t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</si>
  <si>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</si>
  <si>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</si>
  <si>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</si>
  <si>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</si>
  <si>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</si>
  <si>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</si>
  <si>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</si>
  <si>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</si>
  <si>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</si>
  <si>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</si>
  <si>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Student 11</t>
  </si>
  <si>
    <t>Student 12</t>
  </si>
  <si>
    <t>Student 13</t>
  </si>
  <si>
    <t>Student 14</t>
  </si>
  <si>
    <t>Student 15</t>
  </si>
  <si>
    <t>Student 16</t>
  </si>
  <si>
    <t>Student 17</t>
  </si>
  <si>
    <t>Student 18</t>
  </si>
  <si>
    <t>Student 19</t>
  </si>
  <si>
    <t>Student 20</t>
  </si>
  <si>
    <t>Student 21</t>
  </si>
  <si>
    <t>Student 22</t>
  </si>
  <si>
    <t>Student 23</t>
  </si>
  <si>
    <t>Student 24</t>
  </si>
  <si>
    <t>Student 25</t>
  </si>
  <si>
    <t>Student 26</t>
  </si>
  <si>
    <t>Student 27</t>
  </si>
  <si>
    <t>Student 28</t>
  </si>
  <si>
    <t>Student 29</t>
  </si>
  <si>
    <t>Student 30</t>
  </si>
  <si>
    <t>Student 31</t>
  </si>
  <si>
    <t>Student 32</t>
  </si>
  <si>
    <t>Student 33</t>
  </si>
  <si>
    <t>Student 34</t>
  </si>
  <si>
    <t>Student 35</t>
  </si>
  <si>
    <t>Student 36</t>
  </si>
  <si>
    <t>Student 37</t>
  </si>
  <si>
    <t>Student 38</t>
  </si>
  <si>
    <t>Student 39</t>
  </si>
  <si>
    <t>Student 40</t>
  </si>
  <si>
    <t>Student 41</t>
  </si>
  <si>
    <t>Student 42</t>
  </si>
  <si>
    <t>Student 43</t>
  </si>
  <si>
    <t>Student 44</t>
  </si>
  <si>
    <t>Student 45</t>
  </si>
  <si>
    <t>Student 46</t>
  </si>
  <si>
    <t>Student 47</t>
  </si>
  <si>
    <t>Student 48</t>
  </si>
  <si>
    <t>Student 49</t>
  </si>
  <si>
    <t>Student 50</t>
  </si>
  <si>
    <t>Student 51</t>
  </si>
  <si>
    <t>Student 52</t>
  </si>
  <si>
    <t>Student 53</t>
  </si>
  <si>
    <t>Student 54</t>
  </si>
  <si>
    <t>Student 55</t>
  </si>
  <si>
    <t>Student 56</t>
  </si>
  <si>
    <t>Student 57</t>
  </si>
  <si>
    <t>Student 58</t>
  </si>
  <si>
    <t>Student 59</t>
  </si>
  <si>
    <t>Student 60</t>
  </si>
  <si>
    <t>Student 61</t>
  </si>
  <si>
    <t>Student 62</t>
  </si>
  <si>
    <t>Student 63</t>
  </si>
  <si>
    <t>Student 64</t>
  </si>
  <si>
    <t>Student 65</t>
  </si>
  <si>
    <t>Student 66</t>
  </si>
  <si>
    <t>Student 67</t>
  </si>
  <si>
    <t>Student 68</t>
  </si>
  <si>
    <t>Student 69</t>
  </si>
  <si>
    <t>Student 70</t>
  </si>
  <si>
    <t>Student 71</t>
  </si>
  <si>
    <t>Student 72</t>
  </si>
  <si>
    <t>Student 73</t>
  </si>
  <si>
    <t>Student 74</t>
  </si>
  <si>
    <t>Student 75</t>
  </si>
  <si>
    <t>Student 76</t>
  </si>
  <si>
    <t>Student 77</t>
  </si>
  <si>
    <t>DEPARTMENT OF __________________________</t>
  </si>
  <si>
    <t>Hope Foundation's                                                                                                                                                                                     International Institute of Information Technology, Pune</t>
  </si>
  <si>
    <t>DEPARTMENT OF____________________</t>
  </si>
  <si>
    <t>Course:</t>
  </si>
  <si>
    <t xml:space="preserve">Course Code: </t>
  </si>
  <si>
    <t>COURSE EDUCATIONAL OBJECTIVES</t>
  </si>
  <si>
    <t>Course Objective</t>
  </si>
  <si>
    <t xml:space="preserve"> CLASS TEST- COURSE OUTCOME MAPPING</t>
  </si>
  <si>
    <t>Question
 No</t>
  </si>
  <si>
    <t>CLASS TEST - I</t>
  </si>
  <si>
    <t>CLASS TEST-II</t>
  </si>
  <si>
    <t>CLASS TEST - III</t>
  </si>
  <si>
    <t>CO Mapping</t>
  </si>
  <si>
    <t>Marks</t>
  </si>
  <si>
    <t>CO 
Mapping</t>
  </si>
  <si>
    <t>Q1. (A)</t>
  </si>
  <si>
    <t>Q1. (B)</t>
  </si>
  <si>
    <t>Q2. (A)</t>
  </si>
  <si>
    <t>Q2. (B)</t>
  </si>
  <si>
    <t>Hope Foundation's
International Institute of Information Technology, Pune</t>
  </si>
  <si>
    <t xml:space="preserve">COURSE OUTCOME ATTAINTMENT  </t>
  </si>
  <si>
    <t>COURSE OUTCOME ATTAINTMENT THROUGH COURSE END SURVEY</t>
  </si>
  <si>
    <t xml:space="preserve">Faculty Name: </t>
  </si>
  <si>
    <t>Course 
Outcomes</t>
  </si>
  <si>
    <t>No. Of Students Indicated Level of Attainment</t>
  </si>
  <si>
    <t>Excellent
(5)</t>
  </si>
  <si>
    <t>Very 
Good
(4)</t>
  </si>
  <si>
    <t>Good
(3)</t>
  </si>
  <si>
    <t>Satisfactory
(2)</t>
  </si>
  <si>
    <t>Poor
(1)</t>
  </si>
  <si>
    <t>Percenage
( Total X 100/No.Of Students X 5)</t>
  </si>
  <si>
    <t>DEPARTMENT OF _____________________________</t>
  </si>
  <si>
    <t>CEO301.1</t>
  </si>
  <si>
    <t>CEO301.2</t>
  </si>
  <si>
    <t>CEO301.3</t>
  </si>
  <si>
    <t>CEO301.4</t>
  </si>
  <si>
    <t>Note: If number of Cos are less than 6, leave the cells empty, don’t delete rows</t>
  </si>
  <si>
    <t>Attainment Level</t>
  </si>
  <si>
    <t>Level</t>
  </si>
  <si>
    <t>Level of Attainment</t>
  </si>
  <si>
    <t>CAYm1</t>
  </si>
  <si>
    <t>CAYm2</t>
  </si>
  <si>
    <t>CAYm3</t>
  </si>
  <si>
    <t>Average</t>
  </si>
  <si>
    <t>Goal Set</t>
  </si>
  <si>
    <t>UNIVERSITY  REAULT  CAY</t>
  </si>
  <si>
    <t>CO ATTAINMENT  THROUGH  UNIVERSITY  EXAM</t>
  </si>
  <si>
    <t>Roll No.</t>
  </si>
  <si>
    <t>S.No.</t>
  </si>
  <si>
    <t>Average University Result</t>
  </si>
  <si>
    <t>CO ATTAINMENT</t>
  </si>
  <si>
    <t>No. of students achieving set goal</t>
  </si>
  <si>
    <t>% Attainment</t>
  </si>
  <si>
    <t>More than 50% students achieve set goal</t>
  </si>
  <si>
    <t>Student1</t>
  </si>
  <si>
    <t>Student2</t>
  </si>
  <si>
    <t>Student3</t>
  </si>
  <si>
    <t>Student4</t>
  </si>
  <si>
    <t>Student5</t>
  </si>
  <si>
    <t>Student6</t>
  </si>
  <si>
    <t>Student7</t>
  </si>
  <si>
    <t>Student8</t>
  </si>
  <si>
    <t>Student9</t>
  </si>
  <si>
    <t>Student10</t>
  </si>
  <si>
    <t>Student11</t>
  </si>
  <si>
    <t>Student12</t>
  </si>
  <si>
    <t>Student13</t>
  </si>
  <si>
    <t>Student14</t>
  </si>
  <si>
    <t>Student15</t>
  </si>
  <si>
    <t>Student16</t>
  </si>
  <si>
    <t>Student17</t>
  </si>
  <si>
    <t>Student18</t>
  </si>
  <si>
    <t>Student19</t>
  </si>
  <si>
    <t>Student20</t>
  </si>
  <si>
    <t>Student21</t>
  </si>
  <si>
    <t>Student22</t>
  </si>
  <si>
    <t>Student23</t>
  </si>
  <si>
    <t>Student24</t>
  </si>
  <si>
    <t>Student25</t>
  </si>
  <si>
    <t>Student26</t>
  </si>
  <si>
    <t>Student27</t>
  </si>
  <si>
    <t>Student28</t>
  </si>
  <si>
    <t>Student29</t>
  </si>
  <si>
    <t>Student30</t>
  </si>
  <si>
    <t>Student31</t>
  </si>
  <si>
    <t>Student32</t>
  </si>
  <si>
    <t>Student33</t>
  </si>
  <si>
    <t>Student34</t>
  </si>
  <si>
    <t>Student35</t>
  </si>
  <si>
    <t>Student36</t>
  </si>
  <si>
    <t>Student37</t>
  </si>
  <si>
    <t>Student38</t>
  </si>
  <si>
    <t>Student39</t>
  </si>
  <si>
    <t>Student40</t>
  </si>
  <si>
    <t>Student41</t>
  </si>
  <si>
    <t>Student42</t>
  </si>
  <si>
    <t>Student43</t>
  </si>
  <si>
    <t>Student44</t>
  </si>
  <si>
    <t>Student45</t>
  </si>
  <si>
    <t>Student46</t>
  </si>
  <si>
    <t>Student47</t>
  </si>
  <si>
    <t>Student48</t>
  </si>
  <si>
    <t>Student49</t>
  </si>
  <si>
    <t>Student50</t>
  </si>
  <si>
    <t>Student51</t>
  </si>
  <si>
    <t>Student52</t>
  </si>
  <si>
    <t>Student53</t>
  </si>
  <si>
    <t>Student54</t>
  </si>
  <si>
    <t>Student55</t>
  </si>
  <si>
    <t>Student56</t>
  </si>
  <si>
    <t>Student57</t>
  </si>
  <si>
    <t>Student58</t>
  </si>
  <si>
    <t>Student59</t>
  </si>
  <si>
    <t>Student60</t>
  </si>
  <si>
    <t>Student61</t>
  </si>
  <si>
    <t>Student62</t>
  </si>
  <si>
    <t>Student63</t>
  </si>
  <si>
    <t>Student64</t>
  </si>
  <si>
    <t>Student65</t>
  </si>
  <si>
    <t>Roll 1</t>
  </si>
  <si>
    <t>Roll 2</t>
  </si>
  <si>
    <t>Roll 3</t>
  </si>
  <si>
    <t>Roll 4</t>
  </si>
  <si>
    <t>Roll 5</t>
  </si>
  <si>
    <t>Roll 6</t>
  </si>
  <si>
    <t>Roll 7</t>
  </si>
  <si>
    <t>Roll 8</t>
  </si>
  <si>
    <t>Roll 9</t>
  </si>
  <si>
    <t>Roll 10</t>
  </si>
  <si>
    <t>Roll 11</t>
  </si>
  <si>
    <t>Roll 12</t>
  </si>
  <si>
    <t>Roll 13</t>
  </si>
  <si>
    <t>Roll 14</t>
  </si>
  <si>
    <t>Roll 15</t>
  </si>
  <si>
    <t>Roll 16</t>
  </si>
  <si>
    <t>Roll 17</t>
  </si>
  <si>
    <t>Roll 18</t>
  </si>
  <si>
    <t>Roll 19</t>
  </si>
  <si>
    <t>Roll 20</t>
  </si>
  <si>
    <t>Roll 21</t>
  </si>
  <si>
    <t>Roll 22</t>
  </si>
  <si>
    <t>Roll 23</t>
  </si>
  <si>
    <t>Roll 24</t>
  </si>
  <si>
    <t>Roll 25</t>
  </si>
  <si>
    <t>Roll 26</t>
  </si>
  <si>
    <t>Roll 27</t>
  </si>
  <si>
    <t>Roll 28</t>
  </si>
  <si>
    <t>Roll 29</t>
  </si>
  <si>
    <t>Roll 30</t>
  </si>
  <si>
    <t>Roll 31</t>
  </si>
  <si>
    <t>Roll 32</t>
  </si>
  <si>
    <t>Roll 33</t>
  </si>
  <si>
    <t>Roll 34</t>
  </si>
  <si>
    <t>Roll 35</t>
  </si>
  <si>
    <t>Roll 36</t>
  </si>
  <si>
    <t>Roll 37</t>
  </si>
  <si>
    <t>Roll 38</t>
  </si>
  <si>
    <t>Roll 39</t>
  </si>
  <si>
    <t>Roll 40</t>
  </si>
  <si>
    <t>Roll 41</t>
  </si>
  <si>
    <t>Roll 42</t>
  </si>
  <si>
    <t>Roll 43</t>
  </si>
  <si>
    <t>Roll 44</t>
  </si>
  <si>
    <t>Roll 45</t>
  </si>
  <si>
    <t>Roll 46</t>
  </si>
  <si>
    <t>Roll 47</t>
  </si>
  <si>
    <t>Roll 48</t>
  </si>
  <si>
    <t>Roll 49</t>
  </si>
  <si>
    <t>Roll 50</t>
  </si>
  <si>
    <t>Roll 51</t>
  </si>
  <si>
    <t>Roll 52</t>
  </si>
  <si>
    <t>Roll 53</t>
  </si>
  <si>
    <t>Roll 54</t>
  </si>
  <si>
    <t>Roll 55</t>
  </si>
  <si>
    <t>Roll 56</t>
  </si>
  <si>
    <t>Roll 57</t>
  </si>
  <si>
    <t>Roll 58</t>
  </si>
  <si>
    <t>Roll 59</t>
  </si>
  <si>
    <t>Roll 60</t>
  </si>
  <si>
    <t>Roll 61</t>
  </si>
  <si>
    <t>Roll 62</t>
  </si>
  <si>
    <t>Roll 63</t>
  </si>
  <si>
    <t>Roll 64</t>
  </si>
  <si>
    <t>Roll 65</t>
  </si>
  <si>
    <t>PO 1</t>
  </si>
  <si>
    <t>PO 2</t>
  </si>
  <si>
    <t>PO 3</t>
  </si>
  <si>
    <t>PO 4</t>
  </si>
  <si>
    <t>PO 5</t>
  </si>
  <si>
    <t>PO 6</t>
  </si>
  <si>
    <t>PO 7</t>
  </si>
  <si>
    <t>PO 8</t>
  </si>
  <si>
    <t>PO 9</t>
  </si>
  <si>
    <t>PO 10</t>
  </si>
  <si>
    <t>PO 11</t>
  </si>
  <si>
    <t>PO 12</t>
  </si>
  <si>
    <t xml:space="preserve">PSO2 </t>
  </si>
  <si>
    <t>More than 65% students achieve set goal</t>
  </si>
  <si>
    <t>More than 80% students achieve set goal</t>
  </si>
  <si>
    <t>L1</t>
  </si>
  <si>
    <t>L2</t>
  </si>
  <si>
    <t>L3</t>
  </si>
  <si>
    <t>Goal Levels</t>
  </si>
  <si>
    <t>AVERAGE UNIVERSITY RESULT</t>
  </si>
  <si>
    <t>Exam Seat No</t>
  </si>
  <si>
    <t>CAY m1</t>
  </si>
  <si>
    <t>AVERAGE</t>
  </si>
  <si>
    <t>TC78</t>
  </si>
  <si>
    <t>TC79</t>
  </si>
  <si>
    <t>TC80</t>
  </si>
  <si>
    <t>TC81</t>
  </si>
  <si>
    <t>TC82</t>
  </si>
  <si>
    <t>TC83</t>
  </si>
  <si>
    <t>TC84</t>
  </si>
  <si>
    <t>TC85</t>
  </si>
  <si>
    <t>Student 78</t>
  </si>
  <si>
    <t>Student 79</t>
  </si>
  <si>
    <t>Student 80</t>
  </si>
  <si>
    <t>Student 81</t>
  </si>
  <si>
    <t>Student 82</t>
  </si>
  <si>
    <t>Student 83</t>
  </si>
  <si>
    <t>Student 84</t>
  </si>
  <si>
    <t>Student 85</t>
  </si>
  <si>
    <t>Course Code:</t>
  </si>
  <si>
    <t xml:space="preserve">Course Name: </t>
  </si>
  <si>
    <t>Roll 66</t>
  </si>
  <si>
    <t>Student66</t>
  </si>
  <si>
    <t>Roll 67</t>
  </si>
  <si>
    <t>Student67</t>
  </si>
  <si>
    <t>Roll 68</t>
  </si>
  <si>
    <t>Student68</t>
  </si>
  <si>
    <t>Roll 69</t>
  </si>
  <si>
    <t>Student69</t>
  </si>
  <si>
    <t>Roll 70</t>
  </si>
  <si>
    <t>Student70</t>
  </si>
  <si>
    <t>Roll 71</t>
  </si>
  <si>
    <t>Student71</t>
  </si>
  <si>
    <t>Roll 72</t>
  </si>
  <si>
    <t>Student72</t>
  </si>
  <si>
    <t>Roll 73</t>
  </si>
  <si>
    <t>Student73</t>
  </si>
  <si>
    <t>Roll 74</t>
  </si>
  <si>
    <t>Student74</t>
  </si>
  <si>
    <t>Roll 75</t>
  </si>
  <si>
    <t>Student75</t>
  </si>
  <si>
    <t>Roll 76</t>
  </si>
  <si>
    <t>Student76</t>
  </si>
  <si>
    <t>Roll 77</t>
  </si>
  <si>
    <t>Student77</t>
  </si>
  <si>
    <t>Roll 78</t>
  </si>
  <si>
    <t>Student78</t>
  </si>
  <si>
    <t>Roll 79</t>
  </si>
  <si>
    <t>Student79</t>
  </si>
  <si>
    <t>Roll 80</t>
  </si>
  <si>
    <t>Student80</t>
  </si>
  <si>
    <t>Roll 81</t>
  </si>
  <si>
    <t>Student81</t>
  </si>
  <si>
    <t>Roll 82</t>
  </si>
  <si>
    <t>Student82</t>
  </si>
  <si>
    <t>Roll 83</t>
  </si>
  <si>
    <t>Student83</t>
  </si>
  <si>
    <t>Roll 84</t>
  </si>
  <si>
    <t>Roll 85</t>
  </si>
  <si>
    <t>Student84</t>
  </si>
  <si>
    <t>Student85</t>
  </si>
  <si>
    <t xml:space="preserve">Total
</t>
  </si>
  <si>
    <t>No of students achieving CO</t>
  </si>
  <si>
    <t>% Attainment of CO</t>
  </si>
  <si>
    <t>Attainment Level of CO</t>
  </si>
  <si>
    <t>CO Attainment</t>
  </si>
  <si>
    <t>Note: If number of Cos are less than 6, leave the rows blank. Don’t delete the rows</t>
  </si>
  <si>
    <t xml:space="preserve"> ASSIGNMENT- COURSE OUTCOME MAPPING</t>
  </si>
  <si>
    <t>Assignment</t>
  </si>
  <si>
    <t>Course Outcome No</t>
  </si>
  <si>
    <t xml:space="preserve">Assignment </t>
  </si>
  <si>
    <t>CO307.1</t>
  </si>
  <si>
    <t>CO307.4</t>
  </si>
  <si>
    <t>CO307.2</t>
  </si>
  <si>
    <t>CO307.5</t>
  </si>
  <si>
    <t>Note: To suit the number of assignments, rows may be added or deleted. Accordingly outcome number to be mapped</t>
  </si>
  <si>
    <t>CO307.3</t>
  </si>
  <si>
    <t>CO307.6</t>
  </si>
  <si>
    <t>Hope Foundation's 
International Institute of Information Technology, Pune</t>
  </si>
  <si>
    <t>DEPARTMENT OF _________________________</t>
  </si>
  <si>
    <t>COURSE OUTCOME ATTAINTMENT THROUGH CONTINUOUS ASSESSMENT</t>
  </si>
  <si>
    <t>Course Name:</t>
  </si>
  <si>
    <t>Exp 
No 1</t>
  </si>
  <si>
    <t>Exp 
No 2</t>
  </si>
  <si>
    <t xml:space="preserve">Exp 
No </t>
  </si>
  <si>
    <t xml:space="preserve">Exp
No </t>
  </si>
  <si>
    <t xml:space="preserve">Note: May increase or decrease columns as per the number of expts mapping to each CO. But care should be taken to fit all columns in one page. </t>
  </si>
  <si>
    <t>Note: Please don’t use print to fit option</t>
  </si>
  <si>
    <t xml:space="preserve"> Th Marks</t>
  </si>
  <si>
    <t>Pr Marks</t>
  </si>
  <si>
    <t>Th Marks</t>
  </si>
  <si>
    <t xml:space="preserve">Pr Marks </t>
  </si>
  <si>
    <t>Average Attainment Level</t>
  </si>
  <si>
    <t>CO Attainment Level Through Continuous Assessment (c)</t>
  </si>
  <si>
    <t>CO Attainment Level Through University Result             (a)</t>
  </si>
  <si>
    <t>CO Attainment Level Through Class Test         (b)</t>
  </si>
  <si>
    <t>CO Attainment Level Through Course End Survey
(d)</t>
  </si>
  <si>
    <t>PO / PSOAttainment 
(in %)</t>
  </si>
  <si>
    <t>PSO
4</t>
  </si>
  <si>
    <t>PSO
1</t>
  </si>
  <si>
    <t>PSO
2</t>
  </si>
  <si>
    <t>PSO
3</t>
  </si>
  <si>
    <t xml:space="preserve">Aademic Year : 2018 - 2019, Semester - I </t>
  </si>
  <si>
    <t xml:space="preserve">Academic Year : 2018 - 2019 , Semester - I </t>
  </si>
  <si>
    <t>Total Attainment
(a X 0.4) +
(b X 0.2) +    (c X 0.2) +
(d*0.2)</t>
  </si>
  <si>
    <t>Goal %</t>
  </si>
  <si>
    <t xml:space="preserve">Course:  </t>
  </si>
  <si>
    <t xml:space="preserve">PSO  3 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</si>
</sst>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</cellStyleXfs>
  <cellXfs count="250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3" fillId="0" borderId="0" xfId="0" applyFont="1" applyProtection="1"/>
    <xf numFmtId="0" fontId="3" fillId="0" borderId="0" xfId="1" applyFont="1" applyProtection="1"/>
    <xf numFmtId="0" fontId="3" fillId="0" borderId="0" xfId="1" applyFont="1" applyBorder="1" applyAlignment="1" applyProtection="1">
      <alignment horizontal="left"/>
    </xf>
    <xf numFmtId="0" fontId="2" fillId="0" borderId="15" xfId="1" applyFont="1" applyBorder="1" applyAlignment="1" applyProtection="1">
      <alignment horizontal="center"/>
    </xf>
    <xf numFmtId="0" fontId="2" fillId="0" borderId="0" xfId="1" applyFont="1" applyBorder="1" applyAlignment="1" applyProtection="1">
      <alignment horizontal="center"/>
    </xf>
    <xf numFmtId="0" fontId="5" fillId="0" borderId="1" xfId="1" applyFont="1" applyBorder="1" applyAlignment="1" applyProtection="1">
      <alignment horizontal="center" wrapText="1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center"/>
    </xf>
    <xf numFmtId="0" fontId="5" fillId="0" borderId="1" xfId="1" applyFont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</xf>
    <xf numFmtId="0" fontId="3" fillId="0" borderId="30" xfId="1" applyFont="1" applyBorder="1" applyAlignment="1" applyProtection="1">
      <alignment horizontal="left" vertical="top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" xfId="1" applyFont="1" applyBorder="1" applyAlignment="1" applyProtection="1">
      <alignment horizontal="center" vertical="center"/>
    </xf>
    <xf numFmtId="0" fontId="3" fillId="0" borderId="0" xfId="1" applyFont="1" applyAlignment="1" applyProtection="1">
      <alignment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4" fillId="0" borderId="32" xfId="1" applyFont="1" applyBorder="1" applyAlignment="1" applyProtection="1">
      <protection locked="0"/>
    </xf>
    <xf numFmtId="0" fontId="4" fillId="0" borderId="0" xfId="1" applyFont="1" applyBorder="1" applyAlignment="1" applyProtection="1">
      <protection locked="0"/>
    </xf>
    <xf numFmtId="0" fontId="4" fillId="0" borderId="25" xfId="1" applyFont="1" applyBorder="1" applyAlignment="1" applyProtection="1">
      <protection locked="0"/>
    </xf>
    <xf numFmtId="0" fontId="3" fillId="0" borderId="0" xfId="1" applyFont="1" applyAlignment="1" applyProtection="1">
      <alignment horizontal="center"/>
    </xf>
    <xf numFmtId="0" fontId="3" fillId="0" borderId="10" xfId="1" applyFont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/>
    </xf>
    <xf numFmtId="1" fontId="4" fillId="0" borderId="1" xfId="1" applyNumberFormat="1" applyFont="1" applyBorder="1" applyProtection="1"/>
    <xf numFmtId="1" fontId="3" fillId="0" borderId="1" xfId="1" applyNumberFormat="1" applyFont="1" applyBorder="1" applyAlignment="1" applyProtection="1">
      <alignment horizontal="center" vertical="center"/>
    </xf>
    <xf numFmtId="1" fontId="3" fillId="0" borderId="27" xfId="1" applyNumberFormat="1" applyFont="1" applyBorder="1" applyAlignment="1" applyProtection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1" xfId="1" applyFont="1" applyBorder="1" applyAlignment="1" applyProtection="1">
      <alignment horizontal="center"/>
    </xf>
    <xf numFmtId="1" fontId="3" fillId="0" borderId="1" xfId="1" applyNumberFormat="1" applyFont="1" applyBorder="1" applyAlignment="1" applyProtection="1">
      <alignment horizontal="center"/>
    </xf>
    <xf numFmtId="0" fontId="3" fillId="0" borderId="9" xfId="1" applyFont="1" applyBorder="1" applyAlignment="1" applyProtection="1"/>
    <xf numFmtId="0" fontId="3" fillId="0" borderId="9" xfId="1" applyFont="1" applyBorder="1" applyAlignment="1" applyProtection="1">
      <alignment horizontal="center"/>
    </xf>
    <xf numFmtId="0" fontId="3" fillId="0" borderId="27" xfId="1" applyFont="1" applyBorder="1" applyAlignment="1" applyProtection="1">
      <alignment horizontal="center"/>
    </xf>
    <xf numFmtId="0" fontId="3" fillId="2" borderId="26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2" xfId="1" applyFont="1" applyBorder="1" applyAlignment="1" applyProtection="1">
      <alignment horizontal="center" vertical="center"/>
    </xf>
    <xf numFmtId="0" fontId="4" fillId="0" borderId="13" xfId="1" applyFont="1" applyBorder="1" applyAlignment="1" applyProtection="1">
      <alignment horizontal="center" vertical="center"/>
    </xf>
    <xf numFmtId="0" fontId="4" fillId="0" borderId="11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1" xfId="0" applyFont="1" applyFill="1" applyBorder="1"/>
    <xf numFmtId="0" fontId="4" fillId="0" borderId="1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11" xfId="1" applyFont="1" applyBorder="1" applyAlignment="1" applyProtection="1">
      <alignment horizontal="left"/>
      <protection locked="0"/>
    </xf>
    <xf numFmtId="0" fontId="4" fillId="0" borderId="12" xfId="1" applyFont="1" applyBorder="1" applyAlignment="1" applyProtection="1">
      <alignment horizontal="left"/>
      <protection locked="0"/>
    </xf>
    <xf numFmtId="0" fontId="4" fillId="0" borderId="13" xfId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left"/>
      <protection locked="0"/>
    </xf>
    <xf numFmtId="0" fontId="4" fillId="0" borderId="9" xfId="1" applyFont="1" applyBorder="1" applyAlignment="1" applyProtection="1">
      <alignment horizontal="left"/>
      <protection locked="0"/>
    </xf>
    <xf numFmtId="0" fontId="4" fillId="0" borderId="10" xfId="1" applyFont="1" applyBorder="1" applyAlignment="1" applyProtection="1">
      <alignment horizontal="left"/>
      <protection locked="0"/>
    </xf>
    <xf numFmtId="0" fontId="3" fillId="0" borderId="2" xfId="1" applyFont="1" applyBorder="1" applyAlignment="1" applyProtection="1">
      <alignment horizontal="left" vertical="center" wrapText="1"/>
      <protection locked="0"/>
    </xf>
    <xf numFmtId="0" fontId="3" fillId="0" borderId="7" xfId="1" applyFont="1" applyBorder="1" applyAlignment="1" applyProtection="1">
      <alignment horizontal="left" vertical="center" wrapText="1"/>
      <protection locked="0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2" fillId="0" borderId="14" xfId="1" applyFont="1" applyBorder="1" applyAlignment="1" applyProtection="1">
      <alignment horizontal="center"/>
    </xf>
    <xf numFmtId="0" fontId="5" fillId="0" borderId="1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center" vertical="center"/>
    </xf>
    <xf numFmtId="0" fontId="5" fillId="0" borderId="7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/>
    </xf>
    <xf numFmtId="0" fontId="3" fillId="0" borderId="3" xfId="1" applyFont="1" applyBorder="1" applyAlignment="1" applyProtection="1">
      <alignment horizontal="center"/>
    </xf>
    <xf numFmtId="0" fontId="3" fillId="0" borderId="7" xfId="1" applyFont="1" applyBorder="1" applyAlignment="1" applyProtection="1">
      <alignment horizontal="center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27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/>
    </xf>
    <xf numFmtId="0" fontId="4" fillId="0" borderId="10" xfId="1" applyFont="1" applyBorder="1" applyAlignment="1" applyProtection="1">
      <alignment horizontal="center"/>
    </xf>
    <xf numFmtId="0" fontId="4" fillId="0" borderId="34" xfId="1" applyFont="1" applyBorder="1" applyAlignment="1" applyProtection="1">
      <alignment horizontal="left"/>
      <protection locked="0"/>
    </xf>
    <xf numFmtId="0" fontId="4" fillId="0" borderId="20" xfId="1" applyFont="1" applyBorder="1" applyAlignment="1" applyProtection="1">
      <alignment horizontal="left"/>
      <protection locked="0"/>
    </xf>
    <xf numFmtId="0" fontId="4" fillId="0" borderId="22" xfId="1" applyFont="1" applyBorder="1" applyAlignment="1" applyProtection="1">
      <alignment horizontal="left"/>
      <protection locked="0"/>
    </xf>
    <xf numFmtId="0" fontId="2" fillId="0" borderId="31" xfId="1" applyFont="1" applyBorder="1" applyAlignment="1" applyProtection="1">
      <alignment horizontal="center"/>
    </xf>
    <xf numFmtId="0" fontId="4" fillId="0" borderId="16" xfId="1" applyFont="1" applyBorder="1" applyAlignment="1" applyProtection="1">
      <alignment horizontal="center"/>
    </xf>
    <xf numFmtId="0" fontId="4" fillId="0" borderId="17" xfId="1" applyFont="1" applyBorder="1" applyAlignment="1" applyProtection="1">
      <alignment horizontal="center"/>
    </xf>
    <xf numFmtId="0" fontId="4" fillId="0" borderId="18" xfId="1" applyFont="1" applyBorder="1" applyAlignment="1" applyProtection="1">
      <alignment horizontal="center"/>
    </xf>
    <xf numFmtId="0" fontId="4" fillId="0" borderId="33" xfId="1" applyFont="1" applyBorder="1" applyAlignment="1" applyProtection="1">
      <alignment horizontal="center"/>
    </xf>
    <xf numFmtId="0" fontId="3" fillId="0" borderId="1" xfId="1" applyFont="1" applyBorder="1" applyAlignment="1" applyProtection="1">
      <alignment vertical="center"/>
    </xf>
    <xf numFmtId="0" fontId="3" fillId="0" borderId="1" xfId="1" applyFont="1" applyBorder="1" applyAlignment="1" applyProtection="1"/>
    <xf numFmtId="0" fontId="3" fillId="0" borderId="12" xfId="1" applyFont="1" applyBorder="1" applyAlignment="1" applyProtection="1"/>
    <xf numFmtId="0" fontId="3" fillId="0" borderId="12" xfId="1" applyFont="1" applyBorder="1" applyAlignment="1" applyProtection="1">
      <alignment horizontal="center"/>
    </xf>
    <xf numFmtId="0" fontId="3" fillId="0" borderId="13" xfId="1" applyFont="1" applyBorder="1" applyAlignment="1" applyProtection="1">
      <alignment horizontal="center"/>
    </xf>
    <xf numFmtId="0" fontId="4" fillId="0" borderId="8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horizontal="center" vertical="center"/>
    </xf>
    <xf numFmtId="0" fontId="4" fillId="0" borderId="26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4" fillId="0" borderId="11" xfId="1" applyFont="1" applyBorder="1" applyAlignment="1" applyProtection="1">
      <alignment horizontal="center" vertical="center"/>
    </xf>
    <xf numFmtId="0" fontId="4" fillId="0" borderId="12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left" vertical="center"/>
    </xf>
    <xf numFmtId="0" fontId="3" fillId="0" borderId="1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/>
    </xf>
    <xf numFmtId="0" fontId="3" fillId="0" borderId="1" xfId="0" applyFont="1" applyFill="1" applyBorder="1"/>
    <xf numFmtId="0" fontId="3" fillId="0" borderId="0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4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27" xfId="0" applyFont="1" applyBorder="1" applyAlignment="1" applyProtection="1">
      <alignment horizontal="center"/>
    </xf>
    <xf numFmtId="0" fontId="6" fillId="0" borderId="0" xfId="0" applyFont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16" xfId="0" applyFont="1" applyBorder="1" applyAlignment="1" applyProtection="1"/>
    <xf numFmtId="0" fontId="4" fillId="0" borderId="17" xfId="0" applyFont="1" applyBorder="1" applyAlignment="1" applyProtection="1"/>
    <xf numFmtId="0" fontId="4" fillId="0" borderId="39" xfId="0" applyFont="1" applyBorder="1" applyAlignment="1" applyProtection="1"/>
    <xf numFmtId="0" fontId="4" fillId="0" borderId="19" xfId="0" applyFont="1" applyBorder="1" applyAlignment="1" applyProtection="1"/>
    <xf numFmtId="0" fontId="4" fillId="0" borderId="20" xfId="0" applyFont="1" applyBorder="1" applyAlignment="1" applyProtection="1"/>
    <xf numFmtId="0" fontId="4" fillId="0" borderId="22" xfId="0" applyFont="1" applyBorder="1" applyAlignment="1" applyProtection="1"/>
    <xf numFmtId="0" fontId="4" fillId="0" borderId="33" xfId="0" applyFont="1" applyBorder="1" applyAlignment="1" applyProtection="1"/>
    <xf numFmtId="0" fontId="4" fillId="0" borderId="18" xfId="0" applyFont="1" applyBorder="1" applyAlignment="1" applyProtection="1"/>
    <xf numFmtId="0" fontId="4" fillId="0" borderId="1" xfId="0" applyFont="1" applyBorder="1" applyAlignment="1" applyProtection="1">
      <alignment horizontal="center" wrapText="1"/>
    </xf>
    <xf numFmtId="0" fontId="4" fillId="0" borderId="27" xfId="0" applyFont="1" applyBorder="1" applyAlignment="1" applyProtection="1">
      <alignment horizontal="center" wrapText="1"/>
    </xf>
    <xf numFmtId="0" fontId="4" fillId="0" borderId="12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4" fillId="0" borderId="34" xfId="0" applyFont="1" applyBorder="1" applyAlignment="1" applyProtection="1"/>
    <xf numFmtId="0" fontId="4" fillId="0" borderId="21" xfId="0" applyFont="1" applyBorder="1" applyAlignment="1" applyProtection="1"/>
    <xf numFmtId="0" fontId="4" fillId="0" borderId="26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1" applyFont="1" applyBorder="1" applyProtection="1"/>
    <xf numFmtId="0" fontId="2" fillId="0" borderId="1" xfId="1" applyFont="1" applyBorder="1" applyAlignment="1" applyProtection="1">
      <alignment horizontal="center"/>
    </xf>
    <xf numFmtId="0" fontId="2" fillId="0" borderId="1" xfId="1" applyFont="1" applyBorder="1" applyAlignment="1" applyProtection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wrapText="1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9" fontId="4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Protection="1"/>
    <xf numFmtId="0" fontId="9" fillId="0" borderId="1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/>
    </xf>
    <xf numFmtId="0" fontId="4" fillId="0" borderId="33" xfId="0" applyFont="1" applyFill="1" applyBorder="1" applyAlignment="1" applyProtection="1">
      <alignment horizontal="left"/>
    </xf>
    <xf numFmtId="0" fontId="4" fillId="0" borderId="17" xfId="0" applyFont="1" applyFill="1" applyBorder="1" applyAlignment="1" applyProtection="1">
      <alignment horizontal="left"/>
    </xf>
    <xf numFmtId="0" fontId="4" fillId="0" borderId="18" xfId="0" applyFont="1" applyFill="1" applyBorder="1" applyAlignment="1" applyProtection="1">
      <alignment horizontal="left"/>
    </xf>
    <xf numFmtId="0" fontId="4" fillId="0" borderId="16" xfId="0" applyFont="1" applyFill="1" applyBorder="1" applyAlignment="1" applyProtection="1">
      <alignment horizontal="left"/>
    </xf>
    <xf numFmtId="0" fontId="4" fillId="0" borderId="34" xfId="0" applyFont="1" applyFill="1" applyBorder="1" applyAlignment="1" applyProtection="1">
      <alignment horizontal="left"/>
    </xf>
    <xf numFmtId="0" fontId="4" fillId="0" borderId="2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left"/>
    </xf>
    <xf numFmtId="0" fontId="4" fillId="0" borderId="19" xfId="0" applyFont="1" applyFill="1" applyBorder="1" applyAlignment="1" applyProtection="1">
      <alignment horizontal="left"/>
    </xf>
    <xf numFmtId="0" fontId="3" fillId="0" borderId="23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/>
    </xf>
    <xf numFmtId="1" fontId="4" fillId="0" borderId="12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wrapText="1"/>
    </xf>
    <xf numFmtId="0" fontId="3" fillId="0" borderId="5" xfId="0" applyFont="1" applyFill="1" applyBorder="1" applyAlignment="1" applyProtection="1">
      <alignment horizontal="center"/>
    </xf>
    <xf numFmtId="0" fontId="3" fillId="0" borderId="37" xfId="0" applyFont="1" applyFill="1" applyBorder="1" applyAlignment="1" applyProtection="1">
      <alignment horizontal="center"/>
    </xf>
    <xf numFmtId="0" fontId="3" fillId="0" borderId="2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center"/>
    </xf>
    <xf numFmtId="0" fontId="3" fillId="0" borderId="38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</xf>
    <xf numFmtId="2" fontId="3" fillId="0" borderId="4" xfId="0" applyNumberFormat="1" applyFont="1" applyFill="1" applyBorder="1" applyAlignment="1" applyProtection="1">
      <alignment horizontal="center" vertical="center" wrapText="1"/>
    </xf>
    <xf numFmtId="2" fontId="3" fillId="0" borderId="19" xfId="0" applyNumberFormat="1" applyFont="1" applyFill="1" applyBorder="1" applyAlignment="1" applyProtection="1">
      <alignment horizontal="center" vertical="center" wrapText="1"/>
    </xf>
    <xf numFmtId="2" fontId="3" fillId="0" borderId="2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Protection="1"/>
    <xf numFmtId="0" fontId="2" fillId="0" borderId="0" xfId="0" applyFont="1" applyFill="1" applyAlignment="1">
      <alignment horizontal="center" wrapText="1"/>
    </xf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2"/>
    <cellStyle name="Normal 3" xfId="3"/>
    <cellStyle name="Normal 3 2" xfId="4"/>
    <cellStyle name="Normal 3 3" xfId="5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658693</xdr:colOff>
      <xdr:row>2</xdr:row>
      <xdr:rowOff>33575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8575"/>
          <a:ext cx="630118" cy="741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658693</xdr:colOff>
      <xdr:row>2</xdr:row>
      <xdr:rowOff>33575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8575"/>
          <a:ext cx="630118" cy="741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658693</xdr:colOff>
      <xdr:row>2</xdr:row>
      <xdr:rowOff>33575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8575"/>
          <a:ext cx="630118" cy="741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658693</xdr:colOff>
      <xdr:row>2</xdr:row>
      <xdr:rowOff>33575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8575"/>
          <a:ext cx="630118" cy="741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630118</xdr:colOff>
      <xdr:row>1</xdr:row>
      <xdr:rowOff>227250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30118" cy="741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630118</xdr:colOff>
      <xdr:row>2</xdr:row>
      <xdr:rowOff>7822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30118" cy="7380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25400</xdr:rowOff>
    </xdr:from>
    <xdr:to>
      <xdr:col>0</xdr:col>
      <xdr:colOff>649168</xdr:colOff>
      <xdr:row>2</xdr:row>
      <xdr:rowOff>24050</xdr:rowOff>
    </xdr:to>
    <xdr:pic>
      <xdr:nvPicPr>
        <xdr:cNvPr id="4" name="Picture 3" descr="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5400"/>
          <a:ext cx="630118" cy="741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71318</xdr:colOff>
      <xdr:row>1</xdr:row>
      <xdr:rowOff>195500</xdr:rowOff>
    </xdr:to>
    <xdr:pic>
      <xdr:nvPicPr>
        <xdr:cNvPr id="4" name="Picture 3" descr="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30118" cy="741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-PO-Attainment%20Formats%20Practic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P - 01 CO CEO Pr"/>
      <sheetName val="CO-Attainment Pr"/>
      <sheetName val="Ave Uni Result"/>
      <sheetName val="CO Attainment thro' Univ Exam"/>
      <sheetName val="CO-Attainment_Course End Survey"/>
      <sheetName val="PO-Attainment Pr"/>
    </sheetNames>
    <sheetDataSet>
      <sheetData sheetId="0">
        <row r="18">
          <cell r="A18" t="str">
            <v>CO301.1</v>
          </cell>
        </row>
        <row r="19">
          <cell r="A19" t="str">
            <v>CO301.2</v>
          </cell>
        </row>
        <row r="20">
          <cell r="A20" t="str">
            <v>CO301.3</v>
          </cell>
        </row>
        <row r="21">
          <cell r="A21" t="str">
            <v>CO301.4</v>
          </cell>
        </row>
        <row r="22">
          <cell r="A22" t="str">
            <v>CO301.5</v>
          </cell>
        </row>
        <row r="23">
          <cell r="A23" t="str">
            <v>CO301.6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opLeftCell="B1" workbookViewId="0">
      <selection activeCell="N15" sqref="N15"/>
    </sheetView>
  </sheetViews>
  <sheetFormatPr defaultColWidth="8.7265625" defaultRowHeight="14"/>
  <cols>
    <col min="1" max="7" width="12.1796875" style="3" customWidth="1"/>
    <col min="8" max="16384" width="8.7265625" style="3"/>
  </cols>
  <sheetData>
    <row r="1" spans="1:9" s="2" customFormat="1" ht="40" customHeight="1">
      <c r="A1" s="68" t="s">
        <v>183</v>
      </c>
      <c r="B1" s="68"/>
      <c r="C1" s="68"/>
      <c r="D1" s="68"/>
      <c r="E1" s="68"/>
      <c r="F1" s="68"/>
      <c r="G1" s="68"/>
      <c r="H1" s="1"/>
      <c r="I1" s="1"/>
    </row>
    <row r="2" spans="1:9" s="2" customFormat="1" ht="18" customHeight="1">
      <c r="A2" s="69" t="s">
        <v>184</v>
      </c>
      <c r="B2" s="69"/>
      <c r="C2" s="69"/>
      <c r="D2" s="69"/>
      <c r="E2" s="69"/>
      <c r="F2" s="69"/>
      <c r="G2" s="69"/>
      <c r="H2" s="1"/>
      <c r="I2" s="1"/>
    </row>
    <row r="3" spans="1:9" s="2" customFormat="1" ht="18" customHeight="1" thickBot="1">
      <c r="A3" s="70" t="s">
        <v>488</v>
      </c>
      <c r="B3" s="70"/>
      <c r="C3" s="70"/>
      <c r="D3" s="70"/>
      <c r="E3" s="70"/>
      <c r="F3" s="70"/>
      <c r="G3" s="70"/>
      <c r="H3" s="1"/>
      <c r="I3" s="1"/>
    </row>
    <row r="4" spans="1:9">
      <c r="A4" s="71" t="s">
        <v>14</v>
      </c>
      <c r="B4" s="72"/>
      <c r="C4" s="72"/>
      <c r="D4" s="72" t="s">
        <v>185</v>
      </c>
      <c r="E4" s="72"/>
      <c r="F4" s="72"/>
      <c r="G4" s="73"/>
    </row>
    <row r="5" spans="1:9" ht="14.5" thickBot="1">
      <c r="A5" s="65" t="s">
        <v>186</v>
      </c>
      <c r="B5" s="66"/>
      <c r="C5" s="66"/>
      <c r="D5" s="66" t="s">
        <v>15</v>
      </c>
      <c r="E5" s="66"/>
      <c r="F5" s="66"/>
      <c r="G5" s="67"/>
    </row>
    <row r="6" spans="1:9" ht="6.65" customHeight="1" thickBot="1">
      <c r="A6" s="4"/>
      <c r="B6" s="4"/>
      <c r="C6" s="4"/>
      <c r="D6" s="4"/>
      <c r="E6" s="4"/>
      <c r="F6" s="4"/>
      <c r="G6" s="4"/>
    </row>
    <row r="7" spans="1:9" ht="18" customHeight="1" thickTop="1" thickBot="1">
      <c r="A7" s="77" t="s">
        <v>187</v>
      </c>
      <c r="B7" s="77"/>
      <c r="C7" s="77"/>
      <c r="D7" s="77"/>
      <c r="E7" s="77"/>
      <c r="F7" s="77"/>
      <c r="G7" s="77"/>
    </row>
    <row r="8" spans="1:9" ht="6.75" customHeight="1" thickTop="1">
      <c r="A8" s="5"/>
      <c r="B8" s="5"/>
      <c r="C8" s="6"/>
      <c r="D8" s="5"/>
      <c r="E8" s="6"/>
      <c r="F8" s="6"/>
      <c r="G8" s="5"/>
    </row>
    <row r="9" spans="1:9" ht="30">
      <c r="A9" s="7" t="s">
        <v>188</v>
      </c>
      <c r="B9" s="78" t="s">
        <v>3</v>
      </c>
      <c r="C9" s="78"/>
      <c r="D9" s="78"/>
      <c r="E9" s="78"/>
      <c r="F9" s="78"/>
      <c r="G9" s="78"/>
    </row>
    <row r="10" spans="1:9" ht="28.5" customHeight="1">
      <c r="A10" s="8" t="s">
        <v>214</v>
      </c>
      <c r="B10" s="79"/>
      <c r="C10" s="79"/>
      <c r="D10" s="79"/>
      <c r="E10" s="79"/>
      <c r="F10" s="79"/>
      <c r="G10" s="79"/>
    </row>
    <row r="11" spans="1:9" ht="28.5" customHeight="1">
      <c r="A11" s="8" t="s">
        <v>215</v>
      </c>
      <c r="B11" s="79"/>
      <c r="C11" s="79"/>
      <c r="D11" s="79"/>
      <c r="E11" s="79"/>
      <c r="F11" s="79"/>
      <c r="G11" s="79"/>
    </row>
    <row r="12" spans="1:9" ht="28.5" customHeight="1">
      <c r="A12" s="8" t="s">
        <v>216</v>
      </c>
      <c r="B12" s="79"/>
      <c r="C12" s="79"/>
      <c r="D12" s="79"/>
      <c r="E12" s="79"/>
      <c r="F12" s="79"/>
      <c r="G12" s="79"/>
    </row>
    <row r="13" spans="1:9" ht="28.5" customHeight="1">
      <c r="A13" s="8" t="s">
        <v>217</v>
      </c>
      <c r="B13" s="79"/>
      <c r="C13" s="79"/>
      <c r="D13" s="79"/>
      <c r="E13" s="79"/>
      <c r="F13" s="79"/>
      <c r="G13" s="79"/>
    </row>
    <row r="14" spans="1:9" ht="8.25" customHeight="1" thickBot="1">
      <c r="A14" s="9"/>
      <c r="B14" s="4"/>
      <c r="C14" s="4"/>
      <c r="D14" s="4"/>
      <c r="E14" s="4"/>
      <c r="F14" s="4"/>
      <c r="G14" s="4"/>
    </row>
    <row r="15" spans="1:9" ht="18.5" thickTop="1" thickBot="1">
      <c r="A15" s="77" t="s">
        <v>13</v>
      </c>
      <c r="B15" s="77"/>
      <c r="C15" s="77"/>
      <c r="D15" s="77"/>
      <c r="E15" s="77"/>
      <c r="F15" s="77"/>
      <c r="G15" s="77"/>
    </row>
    <row r="16" spans="1:9" ht="8.25" customHeight="1" thickTop="1">
      <c r="A16" s="6"/>
      <c r="B16" s="6"/>
      <c r="C16" s="6"/>
      <c r="D16" s="6"/>
      <c r="E16" s="6"/>
      <c r="F16" s="6"/>
      <c r="G16" s="6"/>
    </row>
    <row r="17" spans="1:9" ht="45" customHeight="1">
      <c r="A17" s="10" t="s">
        <v>2</v>
      </c>
      <c r="B17" s="80" t="s">
        <v>3</v>
      </c>
      <c r="C17" s="81"/>
      <c r="D17" s="81"/>
      <c r="E17" s="81"/>
      <c r="F17" s="81"/>
      <c r="G17" s="82"/>
    </row>
    <row r="18" spans="1:9" ht="30.75" customHeight="1">
      <c r="A18" s="11" t="s">
        <v>20</v>
      </c>
      <c r="B18" s="74"/>
      <c r="C18" s="75"/>
      <c r="D18" s="75"/>
      <c r="E18" s="75"/>
      <c r="F18" s="75"/>
      <c r="G18" s="76"/>
      <c r="I18" s="3" t="s">
        <v>218</v>
      </c>
    </row>
    <row r="19" spans="1:9" ht="30.75" customHeight="1">
      <c r="A19" s="11" t="s">
        <v>22</v>
      </c>
      <c r="B19" s="74"/>
      <c r="C19" s="75"/>
      <c r="D19" s="75"/>
      <c r="E19" s="75"/>
      <c r="F19" s="75"/>
      <c r="G19" s="76"/>
    </row>
    <row r="20" spans="1:9" ht="30.75" customHeight="1">
      <c r="A20" s="11" t="s">
        <v>23</v>
      </c>
      <c r="B20" s="74"/>
      <c r="C20" s="75"/>
      <c r="D20" s="75"/>
      <c r="E20" s="75"/>
      <c r="F20" s="75"/>
      <c r="G20" s="76"/>
    </row>
    <row r="21" spans="1:9" ht="30.75" customHeight="1">
      <c r="A21" s="11" t="s">
        <v>26</v>
      </c>
      <c r="B21" s="74"/>
      <c r="C21" s="75"/>
      <c r="D21" s="75"/>
      <c r="E21" s="75"/>
      <c r="F21" s="75"/>
      <c r="G21" s="76"/>
    </row>
    <row r="22" spans="1:9" ht="30.75" customHeight="1">
      <c r="A22" s="11" t="s">
        <v>27</v>
      </c>
      <c r="B22" s="74"/>
      <c r="C22" s="75"/>
      <c r="D22" s="75"/>
      <c r="E22" s="75"/>
      <c r="F22" s="75"/>
      <c r="G22" s="76"/>
    </row>
    <row r="23" spans="1:9" ht="30.75" customHeight="1">
      <c r="A23" s="11" t="s">
        <v>21</v>
      </c>
      <c r="B23" s="74"/>
      <c r="C23" s="75"/>
      <c r="D23" s="75"/>
      <c r="E23" s="75"/>
      <c r="F23" s="75"/>
      <c r="G23" s="76"/>
    </row>
    <row r="24" spans="1:9" ht="7.5" customHeight="1" thickBot="1">
      <c r="A24" s="12"/>
      <c r="B24" s="13"/>
      <c r="C24" s="13"/>
      <c r="D24" s="13"/>
      <c r="E24" s="13"/>
      <c r="F24" s="13"/>
      <c r="G24" s="13"/>
    </row>
    <row r="25" spans="1:9" ht="21" thickTop="1" thickBot="1">
      <c r="A25" s="83" t="s">
        <v>189</v>
      </c>
      <c r="B25" s="83"/>
      <c r="C25" s="84"/>
      <c r="D25" s="83"/>
      <c r="E25" s="84"/>
      <c r="F25" s="84"/>
      <c r="G25" s="83"/>
    </row>
    <row r="26" spans="1:9" ht="7.5" customHeight="1" thickTop="1"/>
    <row r="27" spans="1:9" ht="14.5" customHeight="1">
      <c r="A27" s="85" t="s">
        <v>190</v>
      </c>
      <c r="B27" s="87" t="s">
        <v>191</v>
      </c>
      <c r="C27" s="88"/>
      <c r="D27" s="87" t="s">
        <v>192</v>
      </c>
      <c r="E27" s="88"/>
      <c r="F27" s="87" t="s">
        <v>193</v>
      </c>
      <c r="G27" s="89"/>
    </row>
    <row r="28" spans="1:9" ht="28">
      <c r="A28" s="86"/>
      <c r="B28" s="14" t="s">
        <v>194</v>
      </c>
      <c r="C28" s="15" t="s">
        <v>195</v>
      </c>
      <c r="D28" s="14" t="s">
        <v>196</v>
      </c>
      <c r="E28" s="15" t="s">
        <v>195</v>
      </c>
      <c r="F28" s="14" t="s">
        <v>196</v>
      </c>
      <c r="G28" s="15" t="s">
        <v>195</v>
      </c>
    </row>
    <row r="29" spans="1:9" s="16" customFormat="1" ht="19.5" customHeight="1">
      <c r="A29" s="15" t="s">
        <v>197</v>
      </c>
      <c r="B29" s="11" t="s">
        <v>20</v>
      </c>
      <c r="C29" s="15">
        <v>5</v>
      </c>
      <c r="D29" s="11" t="s">
        <v>23</v>
      </c>
      <c r="E29" s="15">
        <v>5</v>
      </c>
      <c r="F29" s="11" t="s">
        <v>27</v>
      </c>
      <c r="G29" s="15">
        <v>5</v>
      </c>
    </row>
    <row r="30" spans="1:9" s="16" customFormat="1" ht="19.5" customHeight="1">
      <c r="A30" s="15" t="s">
        <v>198</v>
      </c>
      <c r="B30" s="11" t="s">
        <v>20</v>
      </c>
      <c r="C30" s="15">
        <v>5</v>
      </c>
      <c r="D30" s="11" t="s">
        <v>23</v>
      </c>
      <c r="E30" s="15">
        <v>5</v>
      </c>
      <c r="F30" s="11" t="s">
        <v>27</v>
      </c>
      <c r="G30" s="15">
        <v>5</v>
      </c>
    </row>
    <row r="31" spans="1:9" s="16" customFormat="1" ht="19.5" customHeight="1">
      <c r="A31" s="15" t="s">
        <v>199</v>
      </c>
      <c r="B31" s="11" t="s">
        <v>22</v>
      </c>
      <c r="C31" s="15">
        <v>5</v>
      </c>
      <c r="D31" s="11" t="s">
        <v>26</v>
      </c>
      <c r="E31" s="15">
        <v>5</v>
      </c>
      <c r="F31" s="11" t="s">
        <v>21</v>
      </c>
      <c r="G31" s="15">
        <v>5</v>
      </c>
    </row>
    <row r="32" spans="1:9" s="16" customFormat="1" ht="19.5" customHeight="1">
      <c r="A32" s="15" t="s">
        <v>200</v>
      </c>
      <c r="B32" s="11" t="s">
        <v>22</v>
      </c>
      <c r="C32" s="15">
        <v>5</v>
      </c>
      <c r="D32" s="11" t="s">
        <v>26</v>
      </c>
      <c r="E32" s="15">
        <v>5</v>
      </c>
      <c r="F32" s="11" t="s">
        <v>21</v>
      </c>
      <c r="G32" s="15">
        <v>5</v>
      </c>
    </row>
  </sheetData>
  <sheetProtection deleteRows="0"/>
  <mergeCells count="26">
    <mergeCell ref="B22:G22"/>
    <mergeCell ref="B23:G23"/>
    <mergeCell ref="A25:G25"/>
    <mergeCell ref="A27:A28"/>
    <mergeCell ref="B27:C27"/>
    <mergeCell ref="D27:E27"/>
    <mergeCell ref="F27:G27"/>
    <mergeCell ref="B21:G21"/>
    <mergeCell ref="A7:G7"/>
    <mergeCell ref="B9:G9"/>
    <mergeCell ref="B10:G10"/>
    <mergeCell ref="B11:G11"/>
    <mergeCell ref="B12:G12"/>
    <mergeCell ref="B13:G13"/>
    <mergeCell ref="A15:G15"/>
    <mergeCell ref="B17:G17"/>
    <mergeCell ref="B18:G18"/>
    <mergeCell ref="B19:G19"/>
    <mergeCell ref="B20:G20"/>
    <mergeCell ref="A5:C5"/>
    <mergeCell ref="D5:G5"/>
    <mergeCell ref="A1:G1"/>
    <mergeCell ref="A2:G2"/>
    <mergeCell ref="A3:G3"/>
    <mergeCell ref="A4:C4"/>
    <mergeCell ref="D4:G4"/>
  </mergeCells>
  <printOptions horizontalCentered="1"/>
  <pageMargins left="0.6" right="0.6" top="0.8" bottom="0.8" header="0.6" footer="0.6"/>
  <pageSetup paperSize="9" orientation="portrait" r:id="rId1"/>
  <headerFooter>
    <oddHeader>&amp;RI2IT / ACAD / CP / 01   Ver  01</oddHeader>
    <oddFooter>&amp;R&amp;"Bookman Old Style,Regular"&amp;10Sign of Faculty:______________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I11" sqref="I11"/>
    </sheetView>
  </sheetViews>
  <sheetFormatPr defaultColWidth="8.7265625" defaultRowHeight="14"/>
  <cols>
    <col min="1" max="1" width="13.453125" style="3" customWidth="1"/>
    <col min="2" max="6" width="15" style="3" customWidth="1"/>
    <col min="7" max="16384" width="8.7265625" style="3"/>
  </cols>
  <sheetData>
    <row r="1" spans="1:8" s="2" customFormat="1" ht="40" customHeight="1">
      <c r="A1" s="68" t="s">
        <v>183</v>
      </c>
      <c r="B1" s="68"/>
      <c r="C1" s="68"/>
      <c r="D1" s="68"/>
      <c r="E1" s="68"/>
      <c r="F1" s="68"/>
      <c r="G1" s="1"/>
      <c r="H1" s="1"/>
    </row>
    <row r="2" spans="1:8" s="2" customFormat="1" ht="18" customHeight="1">
      <c r="A2" s="69" t="s">
        <v>184</v>
      </c>
      <c r="B2" s="69"/>
      <c r="C2" s="69"/>
      <c r="D2" s="69"/>
      <c r="E2" s="69"/>
      <c r="F2" s="69"/>
      <c r="G2" s="1"/>
      <c r="H2" s="1"/>
    </row>
    <row r="3" spans="1:8" s="2" customFormat="1" ht="18" customHeight="1" thickBot="1">
      <c r="A3" s="70" t="s">
        <v>488</v>
      </c>
      <c r="B3" s="70"/>
      <c r="C3" s="70"/>
      <c r="D3" s="70"/>
      <c r="E3" s="70"/>
      <c r="F3" s="70"/>
      <c r="G3" s="1"/>
      <c r="H3" s="1"/>
    </row>
    <row r="4" spans="1:8">
      <c r="A4" s="71" t="s">
        <v>14</v>
      </c>
      <c r="B4" s="72"/>
      <c r="C4" s="72"/>
      <c r="D4" s="72" t="s">
        <v>185</v>
      </c>
      <c r="E4" s="72"/>
      <c r="F4" s="73"/>
    </row>
    <row r="5" spans="1:8" ht="14.5" thickBot="1">
      <c r="A5" s="65" t="s">
        <v>186</v>
      </c>
      <c r="B5" s="66"/>
      <c r="C5" s="66"/>
      <c r="D5" s="66" t="s">
        <v>15</v>
      </c>
      <c r="E5" s="66"/>
      <c r="F5" s="67"/>
    </row>
    <row r="6" spans="1:8" ht="6.65" customHeight="1" thickBot="1">
      <c r="A6" s="4"/>
      <c r="B6" s="4"/>
      <c r="C6" s="4"/>
      <c r="D6" s="4"/>
      <c r="E6" s="4"/>
      <c r="F6" s="4"/>
    </row>
    <row r="7" spans="1:8" ht="18" customHeight="1" thickTop="1" thickBot="1">
      <c r="A7" s="77" t="s">
        <v>187</v>
      </c>
      <c r="B7" s="77"/>
      <c r="C7" s="77"/>
      <c r="D7" s="77"/>
      <c r="E7" s="77"/>
      <c r="F7" s="77"/>
    </row>
    <row r="8" spans="1:8" ht="6.75" customHeight="1" thickTop="1">
      <c r="A8" s="5"/>
      <c r="B8" s="5"/>
      <c r="C8" s="6"/>
      <c r="D8" s="5"/>
      <c r="E8" s="6"/>
      <c r="F8" s="5"/>
    </row>
    <row r="9" spans="1:8" ht="30">
      <c r="A9" s="7" t="s">
        <v>188</v>
      </c>
      <c r="B9" s="78" t="s">
        <v>3</v>
      </c>
      <c r="C9" s="78"/>
      <c r="D9" s="78"/>
      <c r="E9" s="78"/>
      <c r="F9" s="78"/>
    </row>
    <row r="10" spans="1:8" ht="28.5" customHeight="1">
      <c r="A10" s="8" t="s">
        <v>214</v>
      </c>
      <c r="B10" s="79"/>
      <c r="C10" s="79"/>
      <c r="D10" s="79"/>
      <c r="E10" s="79"/>
      <c r="F10" s="79"/>
    </row>
    <row r="11" spans="1:8" ht="28.5" customHeight="1">
      <c r="A11" s="8" t="s">
        <v>215</v>
      </c>
      <c r="B11" s="79"/>
      <c r="C11" s="79"/>
      <c r="D11" s="79"/>
      <c r="E11" s="79"/>
      <c r="F11" s="79"/>
    </row>
    <row r="12" spans="1:8" ht="28.5" customHeight="1">
      <c r="A12" s="8" t="s">
        <v>216</v>
      </c>
      <c r="B12" s="79"/>
      <c r="C12" s="79"/>
      <c r="D12" s="79"/>
      <c r="E12" s="79"/>
      <c r="F12" s="79"/>
    </row>
    <row r="13" spans="1:8" ht="28.5" customHeight="1">
      <c r="A13" s="8" t="s">
        <v>217</v>
      </c>
      <c r="B13" s="79"/>
      <c r="C13" s="79"/>
      <c r="D13" s="79"/>
      <c r="E13" s="79"/>
      <c r="F13" s="79"/>
    </row>
    <row r="14" spans="1:8" ht="8.25" customHeight="1" thickBot="1">
      <c r="A14" s="9"/>
      <c r="B14" s="4"/>
      <c r="C14" s="4"/>
      <c r="D14" s="4"/>
      <c r="E14" s="4"/>
      <c r="F14" s="4"/>
    </row>
    <row r="15" spans="1:8" ht="18.5" thickTop="1" thickBot="1">
      <c r="A15" s="77" t="s">
        <v>13</v>
      </c>
      <c r="B15" s="77"/>
      <c r="C15" s="77"/>
      <c r="D15" s="77"/>
      <c r="E15" s="77"/>
      <c r="F15" s="77"/>
    </row>
    <row r="16" spans="1:8" ht="8.25" customHeight="1" thickTop="1">
      <c r="A16" s="6"/>
      <c r="B16" s="6"/>
      <c r="C16" s="6"/>
      <c r="D16" s="6"/>
      <c r="E16" s="6"/>
      <c r="F16" s="6"/>
    </row>
    <row r="17" spans="1:8" ht="45" customHeight="1">
      <c r="A17" s="10" t="s">
        <v>2</v>
      </c>
      <c r="B17" s="80" t="s">
        <v>3</v>
      </c>
      <c r="C17" s="81"/>
      <c r="D17" s="81"/>
      <c r="E17" s="81"/>
      <c r="F17" s="82"/>
    </row>
    <row r="18" spans="1:8" ht="30.75" customHeight="1">
      <c r="A18" s="11" t="s">
        <v>20</v>
      </c>
      <c r="B18" s="74"/>
      <c r="C18" s="75"/>
      <c r="D18" s="75"/>
      <c r="E18" s="75"/>
      <c r="F18" s="76"/>
      <c r="H18" s="3" t="s">
        <v>452</v>
      </c>
    </row>
    <row r="19" spans="1:8" ht="30.75" customHeight="1">
      <c r="A19" s="11" t="s">
        <v>22</v>
      </c>
      <c r="B19" s="74"/>
      <c r="C19" s="75"/>
      <c r="D19" s="75"/>
      <c r="E19" s="75"/>
      <c r="F19" s="76"/>
    </row>
    <row r="20" spans="1:8" ht="30.75" customHeight="1">
      <c r="A20" s="11" t="s">
        <v>23</v>
      </c>
      <c r="B20" s="74"/>
      <c r="C20" s="75"/>
      <c r="D20" s="75"/>
      <c r="E20" s="75"/>
      <c r="F20" s="76"/>
    </row>
    <row r="21" spans="1:8" ht="30.75" customHeight="1">
      <c r="A21" s="11" t="s">
        <v>26</v>
      </c>
      <c r="B21" s="74"/>
      <c r="C21" s="75"/>
      <c r="D21" s="75"/>
      <c r="E21" s="75"/>
      <c r="F21" s="76"/>
    </row>
    <row r="22" spans="1:8" ht="30.75" customHeight="1">
      <c r="A22" s="11" t="s">
        <v>27</v>
      </c>
      <c r="B22" s="74"/>
      <c r="C22" s="75"/>
      <c r="D22" s="75"/>
      <c r="E22" s="75"/>
      <c r="F22" s="76"/>
    </row>
    <row r="23" spans="1:8" ht="30.75" customHeight="1">
      <c r="A23" s="11" t="s">
        <v>21</v>
      </c>
      <c r="B23" s="74"/>
      <c r="C23" s="75"/>
      <c r="D23" s="75"/>
      <c r="E23" s="75"/>
      <c r="F23" s="76"/>
    </row>
    <row r="24" spans="1:8" ht="7.5" customHeight="1" thickBot="1">
      <c r="A24" s="12"/>
      <c r="B24" s="13"/>
      <c r="C24" s="13"/>
      <c r="D24" s="13"/>
      <c r="E24" s="13"/>
      <c r="F24" s="13"/>
    </row>
    <row r="25" spans="1:8" ht="21" thickTop="1" thickBot="1">
      <c r="A25" s="83" t="s">
        <v>453</v>
      </c>
      <c r="B25" s="83"/>
      <c r="C25" s="84"/>
      <c r="D25" s="83"/>
      <c r="E25" s="84"/>
      <c r="F25" s="83"/>
    </row>
    <row r="26" spans="1:8" ht="7.5" customHeight="1" thickTop="1" thickBot="1"/>
    <row r="27" spans="1:8">
      <c r="A27" s="34" t="s">
        <v>454</v>
      </c>
      <c r="B27" s="94" t="s">
        <v>455</v>
      </c>
      <c r="C27" s="95"/>
      <c r="D27" s="35" t="s">
        <v>456</v>
      </c>
      <c r="E27" s="96" t="s">
        <v>455</v>
      </c>
      <c r="F27" s="97"/>
    </row>
    <row r="28" spans="1:8" ht="16.5" customHeight="1">
      <c r="A28" s="36">
        <v>1</v>
      </c>
      <c r="B28" s="90" t="s">
        <v>457</v>
      </c>
      <c r="C28" s="90"/>
      <c r="D28" s="37">
        <v>7</v>
      </c>
      <c r="E28" s="90" t="s">
        <v>458</v>
      </c>
      <c r="F28" s="91"/>
    </row>
    <row r="29" spans="1:8" s="16" customFormat="1" ht="16.5" customHeight="1">
      <c r="A29" s="36">
        <v>2</v>
      </c>
      <c r="B29" s="90"/>
      <c r="C29" s="90"/>
      <c r="D29" s="37">
        <v>8</v>
      </c>
      <c r="E29" s="90"/>
      <c r="F29" s="91"/>
    </row>
    <row r="30" spans="1:8" s="16" customFormat="1" ht="16.5" customHeight="1">
      <c r="A30" s="36">
        <v>3</v>
      </c>
      <c r="B30" s="90" t="s">
        <v>459</v>
      </c>
      <c r="C30" s="90"/>
      <c r="D30" s="37">
        <v>9</v>
      </c>
      <c r="E30" s="90" t="s">
        <v>460</v>
      </c>
      <c r="F30" s="91"/>
      <c r="H30" s="16" t="s">
        <v>461</v>
      </c>
    </row>
    <row r="31" spans="1:8" s="16" customFormat="1" ht="16.5" customHeight="1">
      <c r="A31" s="36">
        <v>4</v>
      </c>
      <c r="B31" s="90"/>
      <c r="C31" s="90"/>
      <c r="D31" s="37">
        <v>10</v>
      </c>
      <c r="E31" s="90"/>
      <c r="F31" s="91"/>
    </row>
    <row r="32" spans="1:8" s="16" customFormat="1" ht="16.5" customHeight="1">
      <c r="A32" s="36">
        <v>5</v>
      </c>
      <c r="B32" s="90" t="s">
        <v>462</v>
      </c>
      <c r="C32" s="90"/>
      <c r="D32" s="37">
        <v>11</v>
      </c>
      <c r="E32" s="90" t="s">
        <v>463</v>
      </c>
      <c r="F32" s="91"/>
    </row>
    <row r="33" spans="1:6" ht="16.5" customHeight="1" thickBot="1">
      <c r="A33" s="38">
        <v>6</v>
      </c>
      <c r="B33" s="92"/>
      <c r="C33" s="92"/>
      <c r="D33" s="39">
        <v>12</v>
      </c>
      <c r="E33" s="92"/>
      <c r="F33" s="93"/>
    </row>
  </sheetData>
  <sheetProtection deleteRows="0"/>
  <mergeCells count="30">
    <mergeCell ref="A5:C5"/>
    <mergeCell ref="D5:F5"/>
    <mergeCell ref="A1:F1"/>
    <mergeCell ref="A2:F2"/>
    <mergeCell ref="A3:F3"/>
    <mergeCell ref="A4:C4"/>
    <mergeCell ref="D4:F4"/>
    <mergeCell ref="B21:F21"/>
    <mergeCell ref="A7:F7"/>
    <mergeCell ref="B9:F9"/>
    <mergeCell ref="B10:F10"/>
    <mergeCell ref="B11:F11"/>
    <mergeCell ref="B12:F12"/>
    <mergeCell ref="B13:F13"/>
    <mergeCell ref="A15:F15"/>
    <mergeCell ref="B17:F17"/>
    <mergeCell ref="B18:F18"/>
    <mergeCell ref="B19:F19"/>
    <mergeCell ref="B20:F20"/>
    <mergeCell ref="B30:C31"/>
    <mergeCell ref="E30:F31"/>
    <mergeCell ref="B32:C33"/>
    <mergeCell ref="E32:F33"/>
    <mergeCell ref="B22:F22"/>
    <mergeCell ref="B23:F23"/>
    <mergeCell ref="A25:F25"/>
    <mergeCell ref="B27:C27"/>
    <mergeCell ref="E27:F27"/>
    <mergeCell ref="B28:C29"/>
    <mergeCell ref="E28:F29"/>
  </mergeCells>
  <printOptions horizontalCentered="1"/>
  <pageMargins left="0.4" right="0.4" top="0.8" bottom="0.4" header="0.4" footer="0.4"/>
  <pageSetup paperSize="9" orientation="portrait" r:id="rId1"/>
  <headerFooter>
    <oddHeader>&amp;RI2IT / ACAD / CP / 01   Ver  01</oddHeader>
    <oddFooter>&amp;R&amp;"Bookman Old Style,Regular"&amp;10Sign of Faculty:______________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5"/>
  <sheetViews>
    <sheetView view="pageLayout" topLeftCell="A75" workbookViewId="0">
      <selection activeCell="A2" sqref="A2:I2"/>
    </sheetView>
  </sheetViews>
  <sheetFormatPr defaultColWidth="8.7265625" defaultRowHeight="14"/>
  <cols>
    <col min="1" max="1" width="13.26953125" style="3" customWidth="1"/>
    <col min="2" max="3" width="9.08984375" style="3" customWidth="1"/>
    <col min="4" max="4" width="13.26953125" style="3" customWidth="1"/>
    <col min="5" max="6" width="9.08984375" style="3" customWidth="1"/>
    <col min="7" max="7" width="13.26953125" style="3" customWidth="1"/>
    <col min="8" max="9" width="9.08984375" style="3" customWidth="1"/>
    <col min="10" max="16384" width="8.7265625" style="3"/>
  </cols>
  <sheetData>
    <row r="1" spans="1:11" s="2" customFormat="1" ht="40" customHeight="1">
      <c r="A1" s="68" t="s">
        <v>183</v>
      </c>
      <c r="B1" s="68"/>
      <c r="C1" s="68"/>
      <c r="D1" s="68"/>
      <c r="E1" s="68"/>
      <c r="F1" s="68"/>
      <c r="G1" s="68"/>
      <c r="H1" s="68"/>
      <c r="I1" s="68"/>
      <c r="J1" s="1"/>
      <c r="K1" s="1"/>
    </row>
    <row r="2" spans="1:11" s="2" customFormat="1" ht="18" customHeight="1">
      <c r="A2" s="69" t="s">
        <v>184</v>
      </c>
      <c r="B2" s="69"/>
      <c r="C2" s="69"/>
      <c r="D2" s="69"/>
      <c r="E2" s="69"/>
      <c r="F2" s="69"/>
      <c r="G2" s="69"/>
      <c r="H2" s="69"/>
      <c r="I2" s="69"/>
      <c r="J2" s="1"/>
      <c r="K2" s="1"/>
    </row>
    <row r="3" spans="1:11" s="2" customFormat="1" ht="18" customHeight="1" thickBot="1">
      <c r="A3" s="70" t="s">
        <v>488</v>
      </c>
      <c r="B3" s="70"/>
      <c r="C3" s="70"/>
      <c r="D3" s="70"/>
      <c r="E3" s="70"/>
      <c r="F3" s="70"/>
      <c r="G3" s="70"/>
      <c r="H3" s="70"/>
      <c r="I3" s="70"/>
      <c r="J3" s="1"/>
      <c r="K3" s="1"/>
    </row>
    <row r="4" spans="1:11">
      <c r="A4" s="71" t="s">
        <v>14</v>
      </c>
      <c r="B4" s="72"/>
      <c r="C4" s="72"/>
      <c r="D4" s="72"/>
      <c r="E4" s="72" t="s">
        <v>405</v>
      </c>
      <c r="F4" s="72"/>
      <c r="G4" s="72"/>
      <c r="H4" s="72"/>
      <c r="I4" s="73"/>
    </row>
    <row r="5" spans="1:11" ht="14.5" thickBot="1">
      <c r="A5" s="100" t="s">
        <v>406</v>
      </c>
      <c r="B5" s="101"/>
      <c r="C5" s="101"/>
      <c r="D5" s="101"/>
      <c r="E5" s="101"/>
      <c r="F5" s="101"/>
      <c r="G5" s="101"/>
      <c r="H5" s="101"/>
      <c r="I5" s="102"/>
    </row>
    <row r="6" spans="1:11" ht="6.65" customHeight="1" thickBot="1">
      <c r="A6" s="4"/>
      <c r="B6" s="4"/>
      <c r="C6" s="4"/>
      <c r="D6" s="4"/>
      <c r="E6" s="4"/>
      <c r="F6" s="4"/>
      <c r="G6" s="4"/>
      <c r="H6" s="4"/>
      <c r="I6" s="4"/>
    </row>
    <row r="7" spans="1:11" ht="18" customHeight="1" thickTop="1" thickBot="1">
      <c r="A7" s="103" t="s">
        <v>385</v>
      </c>
      <c r="B7" s="103"/>
      <c r="C7" s="103"/>
      <c r="D7" s="103"/>
      <c r="E7" s="103"/>
      <c r="F7" s="103"/>
      <c r="G7" s="103"/>
      <c r="H7" s="103"/>
      <c r="I7" s="103"/>
    </row>
    <row r="8" spans="1:11">
      <c r="A8" s="107" t="s">
        <v>387</v>
      </c>
      <c r="B8" s="105"/>
      <c r="C8" s="106"/>
      <c r="D8" s="104" t="s">
        <v>387</v>
      </c>
      <c r="E8" s="105"/>
      <c r="F8" s="106"/>
      <c r="G8" s="98" t="s">
        <v>387</v>
      </c>
      <c r="H8" s="98"/>
      <c r="I8" s="99"/>
    </row>
    <row r="9" spans="1:11" ht="14.5" thickBot="1">
      <c r="A9" s="59" t="s">
        <v>386</v>
      </c>
      <c r="B9" s="57" t="s">
        <v>474</v>
      </c>
      <c r="C9" s="57" t="s">
        <v>475</v>
      </c>
      <c r="D9" s="57" t="s">
        <v>386</v>
      </c>
      <c r="E9" s="57" t="s">
        <v>476</v>
      </c>
      <c r="F9" s="57" t="s">
        <v>475</v>
      </c>
      <c r="G9" s="57" t="s">
        <v>386</v>
      </c>
      <c r="H9" s="57" t="s">
        <v>476</v>
      </c>
      <c r="I9" s="58" t="s">
        <v>475</v>
      </c>
    </row>
    <row r="10" spans="1:11">
      <c r="A10" s="60"/>
      <c r="B10" s="60"/>
      <c r="C10" s="60"/>
      <c r="D10" s="60"/>
      <c r="E10" s="60"/>
      <c r="F10" s="60"/>
      <c r="G10" s="60"/>
      <c r="H10" s="60"/>
      <c r="I10" s="60"/>
    </row>
    <row r="11" spans="1:11">
      <c r="A11" s="15"/>
      <c r="B11" s="15"/>
      <c r="C11" s="33"/>
      <c r="D11" s="15"/>
      <c r="E11" s="15"/>
      <c r="F11" s="33"/>
      <c r="G11" s="15"/>
      <c r="H11" s="33"/>
      <c r="I11" s="15"/>
    </row>
    <row r="12" spans="1:11">
      <c r="A12" s="15"/>
      <c r="B12" s="15"/>
      <c r="C12" s="33"/>
      <c r="D12" s="15"/>
      <c r="E12" s="15"/>
      <c r="F12" s="33"/>
      <c r="G12" s="15"/>
      <c r="H12" s="33"/>
      <c r="I12" s="15"/>
    </row>
    <row r="13" spans="1:11">
      <c r="A13" s="15"/>
      <c r="B13" s="15"/>
      <c r="C13" s="33"/>
      <c r="D13" s="15"/>
      <c r="E13" s="15"/>
      <c r="F13" s="33"/>
      <c r="G13" s="15"/>
      <c r="H13" s="33"/>
      <c r="I13" s="15"/>
    </row>
    <row r="14" spans="1:11">
      <c r="A14" s="15"/>
      <c r="B14" s="15"/>
      <c r="C14" s="33"/>
      <c r="D14" s="15"/>
      <c r="E14" s="15"/>
      <c r="F14" s="33"/>
      <c r="G14" s="15"/>
      <c r="H14" s="33"/>
      <c r="I14" s="15"/>
    </row>
    <row r="15" spans="1:11">
      <c r="A15" s="15"/>
      <c r="B15" s="15"/>
      <c r="C15" s="33"/>
      <c r="D15" s="15"/>
      <c r="E15" s="15"/>
      <c r="F15" s="33"/>
      <c r="G15" s="15"/>
      <c r="H15" s="33"/>
      <c r="I15" s="15"/>
    </row>
    <row r="16" spans="1:11">
      <c r="A16" s="15"/>
      <c r="B16" s="15"/>
      <c r="C16" s="33"/>
      <c r="D16" s="15"/>
      <c r="E16" s="15"/>
      <c r="F16" s="33"/>
      <c r="G16" s="15"/>
      <c r="H16" s="33"/>
      <c r="I16" s="15"/>
    </row>
    <row r="17" spans="1:9">
      <c r="A17" s="15"/>
      <c r="B17" s="15"/>
      <c r="C17" s="33"/>
      <c r="D17" s="15"/>
      <c r="E17" s="15"/>
      <c r="F17" s="33"/>
      <c r="G17" s="15"/>
      <c r="H17" s="33"/>
      <c r="I17" s="15"/>
    </row>
    <row r="18" spans="1:9">
      <c r="A18" s="15"/>
      <c r="B18" s="15"/>
      <c r="C18" s="33"/>
      <c r="D18" s="15"/>
      <c r="E18" s="15"/>
      <c r="F18" s="33"/>
      <c r="G18" s="15"/>
      <c r="H18" s="33"/>
      <c r="I18" s="15"/>
    </row>
    <row r="19" spans="1:9">
      <c r="A19" s="15"/>
      <c r="B19" s="15"/>
      <c r="C19" s="33"/>
      <c r="D19" s="15"/>
      <c r="E19" s="15"/>
      <c r="F19" s="33"/>
      <c r="G19" s="15"/>
      <c r="H19" s="33"/>
      <c r="I19" s="15"/>
    </row>
    <row r="20" spans="1:9">
      <c r="A20" s="15"/>
      <c r="B20" s="15"/>
      <c r="C20" s="33"/>
      <c r="D20" s="15"/>
      <c r="E20" s="15"/>
      <c r="F20" s="33"/>
      <c r="G20" s="15"/>
      <c r="H20" s="33"/>
      <c r="I20" s="15"/>
    </row>
    <row r="21" spans="1:9">
      <c r="A21" s="15"/>
      <c r="B21" s="15"/>
      <c r="C21" s="33"/>
      <c r="D21" s="15"/>
      <c r="E21" s="15"/>
      <c r="F21" s="33"/>
      <c r="G21" s="15"/>
      <c r="H21" s="33"/>
      <c r="I21" s="15"/>
    </row>
    <row r="22" spans="1:9">
      <c r="A22" s="15"/>
      <c r="B22" s="15"/>
      <c r="C22" s="33"/>
      <c r="D22" s="15"/>
      <c r="E22" s="15"/>
      <c r="F22" s="33"/>
      <c r="G22" s="15"/>
      <c r="H22" s="33"/>
      <c r="I22" s="15"/>
    </row>
    <row r="23" spans="1:9">
      <c r="A23" s="15"/>
      <c r="B23" s="15"/>
      <c r="C23" s="33"/>
      <c r="D23" s="15"/>
      <c r="E23" s="15"/>
      <c r="F23" s="33"/>
      <c r="G23" s="15"/>
      <c r="H23" s="33"/>
      <c r="I23" s="15"/>
    </row>
    <row r="24" spans="1:9">
      <c r="A24" s="15"/>
      <c r="B24" s="15"/>
      <c r="C24" s="33"/>
      <c r="D24" s="15"/>
      <c r="E24" s="15"/>
      <c r="F24" s="33"/>
      <c r="G24" s="15"/>
      <c r="H24" s="33"/>
      <c r="I24" s="15"/>
    </row>
    <row r="25" spans="1:9">
      <c r="A25" s="15"/>
      <c r="B25" s="15"/>
      <c r="C25" s="33"/>
      <c r="D25" s="15"/>
      <c r="E25" s="15"/>
      <c r="F25" s="33"/>
      <c r="G25" s="15"/>
      <c r="H25" s="33"/>
      <c r="I25" s="15"/>
    </row>
    <row r="26" spans="1:9">
      <c r="A26" s="15"/>
      <c r="B26" s="15"/>
      <c r="C26" s="33"/>
      <c r="D26" s="15"/>
      <c r="E26" s="15"/>
      <c r="F26" s="33"/>
      <c r="G26" s="15"/>
      <c r="H26" s="33"/>
      <c r="I26" s="15"/>
    </row>
    <row r="27" spans="1:9">
      <c r="A27" s="15"/>
      <c r="B27" s="15"/>
      <c r="C27" s="33"/>
      <c r="D27" s="15"/>
      <c r="E27" s="15"/>
      <c r="F27" s="33"/>
      <c r="G27" s="15"/>
      <c r="H27" s="33"/>
      <c r="I27" s="15"/>
    </row>
    <row r="28" spans="1:9">
      <c r="A28" s="15"/>
      <c r="B28" s="15"/>
      <c r="C28" s="33"/>
      <c r="D28" s="15"/>
      <c r="E28" s="15"/>
      <c r="F28" s="33"/>
      <c r="G28" s="15"/>
      <c r="H28" s="33"/>
      <c r="I28" s="15"/>
    </row>
    <row r="29" spans="1:9">
      <c r="A29" s="15"/>
      <c r="B29" s="15"/>
      <c r="C29" s="33"/>
      <c r="D29" s="15"/>
      <c r="E29" s="15"/>
      <c r="F29" s="33"/>
      <c r="G29" s="15"/>
      <c r="H29" s="33"/>
      <c r="I29" s="15"/>
    </row>
    <row r="30" spans="1:9">
      <c r="A30" s="15"/>
      <c r="B30" s="15"/>
      <c r="C30" s="33"/>
      <c r="D30" s="15"/>
      <c r="E30" s="15"/>
      <c r="F30" s="33"/>
      <c r="G30" s="15"/>
      <c r="H30" s="33"/>
      <c r="I30" s="15"/>
    </row>
    <row r="31" spans="1:9">
      <c r="A31" s="15"/>
      <c r="B31" s="15"/>
      <c r="C31" s="33"/>
      <c r="D31" s="15"/>
      <c r="E31" s="15"/>
      <c r="F31" s="33"/>
      <c r="G31" s="15"/>
      <c r="H31" s="33"/>
      <c r="I31" s="15"/>
    </row>
    <row r="32" spans="1:9">
      <c r="A32" s="15"/>
      <c r="B32" s="15"/>
      <c r="C32" s="33"/>
      <c r="D32" s="15"/>
      <c r="E32" s="15"/>
      <c r="F32" s="33"/>
      <c r="G32" s="15"/>
      <c r="H32" s="33"/>
      <c r="I32" s="15"/>
    </row>
    <row r="33" spans="1:9">
      <c r="A33" s="15"/>
      <c r="B33" s="15"/>
      <c r="C33" s="33"/>
      <c r="D33" s="15"/>
      <c r="E33" s="15"/>
      <c r="F33" s="33"/>
      <c r="G33" s="15"/>
      <c r="H33" s="33"/>
      <c r="I33" s="15"/>
    </row>
    <row r="34" spans="1:9">
      <c r="A34" s="15"/>
      <c r="B34" s="15"/>
      <c r="C34" s="33"/>
      <c r="D34" s="15"/>
      <c r="E34" s="15"/>
      <c r="F34" s="33"/>
      <c r="G34" s="15"/>
      <c r="H34" s="33"/>
      <c r="I34" s="15"/>
    </row>
    <row r="35" spans="1:9">
      <c r="A35" s="15"/>
      <c r="B35" s="15"/>
      <c r="C35" s="33"/>
      <c r="D35" s="15"/>
      <c r="E35" s="15"/>
      <c r="F35" s="33"/>
      <c r="G35" s="15"/>
      <c r="H35" s="33"/>
      <c r="I35" s="15"/>
    </row>
    <row r="36" spans="1:9">
      <c r="A36" s="15"/>
      <c r="B36" s="15"/>
      <c r="C36" s="33"/>
      <c r="D36" s="15"/>
      <c r="E36" s="15"/>
      <c r="F36" s="33"/>
      <c r="G36" s="15"/>
      <c r="H36" s="33"/>
      <c r="I36" s="15"/>
    </row>
    <row r="37" spans="1:9">
      <c r="A37" s="15"/>
      <c r="B37" s="15"/>
      <c r="C37" s="33"/>
      <c r="D37" s="15"/>
      <c r="E37" s="15"/>
      <c r="F37" s="33"/>
      <c r="G37" s="15"/>
      <c r="H37" s="33"/>
      <c r="I37" s="15"/>
    </row>
    <row r="38" spans="1:9">
      <c r="A38" s="15"/>
      <c r="B38" s="15"/>
      <c r="C38" s="33"/>
      <c r="D38" s="15"/>
      <c r="E38" s="15"/>
      <c r="F38" s="33"/>
      <c r="G38" s="15"/>
      <c r="H38" s="33"/>
      <c r="I38" s="15"/>
    </row>
    <row r="39" spans="1:9">
      <c r="A39" s="15"/>
      <c r="B39" s="15"/>
      <c r="C39" s="33"/>
      <c r="D39" s="15"/>
      <c r="E39" s="15"/>
      <c r="F39" s="33"/>
      <c r="G39" s="15"/>
      <c r="H39" s="33"/>
      <c r="I39" s="15"/>
    </row>
    <row r="40" spans="1:9">
      <c r="A40" s="15"/>
      <c r="B40" s="15"/>
      <c r="C40" s="33"/>
      <c r="D40" s="15"/>
      <c r="E40" s="15"/>
      <c r="F40" s="33"/>
      <c r="G40" s="15"/>
      <c r="H40" s="33"/>
      <c r="I40" s="15"/>
    </row>
    <row r="41" spans="1:9">
      <c r="A41" s="15"/>
      <c r="B41" s="15"/>
      <c r="C41" s="33"/>
      <c r="D41" s="15"/>
      <c r="E41" s="15"/>
      <c r="F41" s="33"/>
      <c r="G41" s="15"/>
      <c r="H41" s="33"/>
      <c r="I41" s="15"/>
    </row>
    <row r="42" spans="1:9">
      <c r="A42" s="15"/>
      <c r="B42" s="15"/>
      <c r="C42" s="33"/>
      <c r="D42" s="15"/>
      <c r="E42" s="15"/>
      <c r="F42" s="33"/>
      <c r="G42" s="15"/>
      <c r="H42" s="33"/>
      <c r="I42" s="15"/>
    </row>
    <row r="43" spans="1:9">
      <c r="A43" s="15"/>
      <c r="B43" s="15"/>
      <c r="C43" s="33"/>
      <c r="D43" s="15"/>
      <c r="E43" s="15"/>
      <c r="F43" s="33"/>
      <c r="G43" s="15"/>
      <c r="H43" s="33"/>
      <c r="I43" s="15"/>
    </row>
    <row r="44" spans="1:9">
      <c r="A44" s="15"/>
      <c r="B44" s="15"/>
      <c r="C44" s="33"/>
      <c r="D44" s="15"/>
      <c r="E44" s="15"/>
      <c r="F44" s="33"/>
      <c r="G44" s="15"/>
      <c r="H44" s="33"/>
      <c r="I44" s="15"/>
    </row>
    <row r="45" spans="1:9">
      <c r="A45" s="15"/>
      <c r="B45" s="15"/>
      <c r="C45" s="33"/>
      <c r="D45" s="15"/>
      <c r="E45" s="15"/>
      <c r="F45" s="33"/>
      <c r="G45" s="15"/>
      <c r="H45" s="33"/>
      <c r="I45" s="15"/>
    </row>
    <row r="46" spans="1:9">
      <c r="A46" s="15"/>
      <c r="B46" s="15"/>
      <c r="C46" s="33"/>
      <c r="D46" s="15"/>
      <c r="E46" s="15"/>
      <c r="F46" s="33"/>
      <c r="G46" s="15"/>
      <c r="H46" s="33"/>
      <c r="I46" s="15"/>
    </row>
    <row r="47" spans="1:9">
      <c r="A47" s="15"/>
      <c r="B47" s="15"/>
      <c r="C47" s="33"/>
      <c r="D47" s="15"/>
      <c r="E47" s="15"/>
      <c r="F47" s="33"/>
      <c r="G47" s="15"/>
      <c r="H47" s="33"/>
      <c r="I47" s="15"/>
    </row>
    <row r="48" spans="1:9">
      <c r="A48" s="15"/>
      <c r="B48" s="15"/>
      <c r="C48" s="33"/>
      <c r="D48" s="15"/>
      <c r="E48" s="15"/>
      <c r="F48" s="33"/>
      <c r="G48" s="15"/>
      <c r="H48" s="33"/>
      <c r="I48" s="15"/>
    </row>
    <row r="49" spans="1:9">
      <c r="A49" s="15"/>
      <c r="B49" s="15"/>
      <c r="C49" s="33"/>
      <c r="D49" s="15"/>
      <c r="E49" s="15"/>
      <c r="F49" s="33"/>
      <c r="G49" s="15"/>
      <c r="H49" s="33"/>
      <c r="I49" s="15"/>
    </row>
    <row r="50" spans="1:9">
      <c r="A50" s="15"/>
      <c r="B50" s="15"/>
      <c r="C50" s="33"/>
      <c r="D50" s="15"/>
      <c r="E50" s="15"/>
      <c r="F50" s="33"/>
      <c r="G50" s="15"/>
      <c r="H50" s="33"/>
      <c r="I50" s="15"/>
    </row>
    <row r="51" spans="1:9">
      <c r="A51" s="15"/>
      <c r="B51" s="15"/>
      <c r="C51" s="33"/>
      <c r="D51" s="15"/>
      <c r="E51" s="15"/>
      <c r="F51" s="33"/>
      <c r="G51" s="15"/>
      <c r="H51" s="33"/>
      <c r="I51" s="15"/>
    </row>
    <row r="52" spans="1:9">
      <c r="A52" s="15"/>
      <c r="B52" s="15"/>
      <c r="C52" s="33"/>
      <c r="D52" s="15"/>
      <c r="E52" s="15"/>
      <c r="F52" s="33"/>
      <c r="G52" s="15"/>
      <c r="H52" s="33"/>
      <c r="I52" s="15"/>
    </row>
    <row r="53" spans="1:9">
      <c r="A53" s="15"/>
      <c r="B53" s="15"/>
      <c r="C53" s="33"/>
      <c r="D53" s="15"/>
      <c r="E53" s="15"/>
      <c r="F53" s="33"/>
      <c r="G53" s="15"/>
      <c r="H53" s="33"/>
      <c r="I53" s="15"/>
    </row>
    <row r="54" spans="1:9">
      <c r="A54" s="15"/>
      <c r="B54" s="15"/>
      <c r="C54" s="33"/>
      <c r="D54" s="15"/>
      <c r="E54" s="15"/>
      <c r="F54" s="33"/>
      <c r="G54" s="15"/>
      <c r="H54" s="33"/>
      <c r="I54" s="15"/>
    </row>
    <row r="55" spans="1:9">
      <c r="A55" s="15"/>
      <c r="B55" s="15"/>
      <c r="C55" s="33"/>
      <c r="D55" s="15"/>
      <c r="E55" s="15"/>
      <c r="F55" s="33"/>
      <c r="G55" s="15"/>
      <c r="H55" s="33"/>
      <c r="I55" s="15"/>
    </row>
    <row r="56" spans="1:9">
      <c r="A56" s="15"/>
      <c r="B56" s="15"/>
      <c r="C56" s="33"/>
      <c r="D56" s="15"/>
      <c r="E56" s="15"/>
      <c r="F56" s="33"/>
      <c r="G56" s="15"/>
      <c r="H56" s="33"/>
      <c r="I56" s="15"/>
    </row>
    <row r="57" spans="1:9">
      <c r="A57" s="15"/>
      <c r="B57" s="15"/>
      <c r="C57" s="33"/>
      <c r="D57" s="15"/>
      <c r="E57" s="15"/>
      <c r="F57" s="33"/>
      <c r="G57" s="15"/>
      <c r="H57" s="33"/>
      <c r="I57" s="15"/>
    </row>
    <row r="58" spans="1:9">
      <c r="A58" s="15"/>
      <c r="B58" s="15"/>
      <c r="C58" s="33"/>
      <c r="D58" s="15"/>
      <c r="E58" s="15"/>
      <c r="F58" s="33"/>
      <c r="G58" s="15"/>
      <c r="H58" s="33"/>
      <c r="I58" s="15"/>
    </row>
    <row r="59" spans="1:9">
      <c r="A59" s="15"/>
      <c r="B59" s="15"/>
      <c r="C59" s="33"/>
      <c r="D59" s="15"/>
      <c r="E59" s="15"/>
      <c r="F59" s="33"/>
      <c r="G59" s="15"/>
      <c r="H59" s="33"/>
      <c r="I59" s="15"/>
    </row>
    <row r="60" spans="1:9">
      <c r="A60" s="15"/>
      <c r="B60" s="15"/>
      <c r="C60" s="33"/>
      <c r="D60" s="15"/>
      <c r="E60" s="15"/>
      <c r="F60" s="33"/>
      <c r="G60" s="15"/>
      <c r="H60" s="33"/>
      <c r="I60" s="15"/>
    </row>
    <row r="61" spans="1:9">
      <c r="A61" s="15"/>
      <c r="B61" s="15"/>
      <c r="C61" s="33"/>
      <c r="D61" s="15"/>
      <c r="E61" s="15"/>
      <c r="F61" s="33"/>
      <c r="G61" s="15"/>
      <c r="H61" s="33"/>
      <c r="I61" s="15"/>
    </row>
    <row r="62" spans="1:9">
      <c r="A62" s="15"/>
      <c r="B62" s="15"/>
      <c r="C62" s="33"/>
      <c r="D62" s="15"/>
      <c r="E62" s="15"/>
      <c r="F62" s="33"/>
      <c r="G62" s="15"/>
      <c r="H62" s="33"/>
      <c r="I62" s="15"/>
    </row>
    <row r="63" spans="1:9">
      <c r="A63" s="15"/>
      <c r="B63" s="15"/>
      <c r="C63" s="33"/>
      <c r="D63" s="15"/>
      <c r="E63" s="15"/>
      <c r="F63" s="33"/>
      <c r="G63" s="15"/>
      <c r="H63" s="33"/>
      <c r="I63" s="15"/>
    </row>
    <row r="64" spans="1:9">
      <c r="A64" s="15"/>
      <c r="B64" s="15"/>
      <c r="C64" s="33"/>
      <c r="D64" s="15"/>
      <c r="E64" s="15"/>
      <c r="F64" s="33"/>
      <c r="G64" s="15"/>
      <c r="H64" s="33"/>
      <c r="I64" s="15"/>
    </row>
    <row r="65" spans="1:9">
      <c r="A65" s="15"/>
      <c r="B65" s="15"/>
      <c r="C65" s="33"/>
      <c r="D65" s="15"/>
      <c r="E65" s="15"/>
      <c r="F65" s="33"/>
      <c r="G65" s="15"/>
      <c r="H65" s="33"/>
      <c r="I65" s="15"/>
    </row>
    <row r="66" spans="1:9">
      <c r="A66" s="15"/>
      <c r="B66" s="15"/>
      <c r="C66" s="33"/>
      <c r="D66" s="15"/>
      <c r="E66" s="15"/>
      <c r="F66" s="33"/>
      <c r="G66" s="15"/>
      <c r="H66" s="33"/>
      <c r="I66" s="15"/>
    </row>
    <row r="67" spans="1:9">
      <c r="A67" s="15"/>
      <c r="B67" s="15"/>
      <c r="C67" s="33"/>
      <c r="D67" s="15"/>
      <c r="E67" s="15"/>
      <c r="F67" s="33"/>
      <c r="G67" s="15"/>
      <c r="H67" s="33"/>
      <c r="I67" s="15"/>
    </row>
    <row r="68" spans="1:9">
      <c r="A68" s="15"/>
      <c r="B68" s="15"/>
      <c r="C68" s="33"/>
      <c r="D68" s="15"/>
      <c r="E68" s="15"/>
      <c r="F68" s="33"/>
      <c r="G68" s="15"/>
      <c r="H68" s="33"/>
      <c r="I68" s="15"/>
    </row>
    <row r="69" spans="1:9">
      <c r="A69" s="15"/>
      <c r="B69" s="15"/>
      <c r="C69" s="33"/>
      <c r="D69" s="15"/>
      <c r="E69" s="15"/>
      <c r="F69" s="33"/>
      <c r="G69" s="15"/>
      <c r="H69" s="33"/>
      <c r="I69" s="15"/>
    </row>
    <row r="70" spans="1:9">
      <c r="A70" s="15"/>
      <c r="B70" s="15"/>
      <c r="C70" s="33"/>
      <c r="D70" s="15"/>
      <c r="E70" s="15"/>
      <c r="F70" s="33"/>
      <c r="G70" s="15"/>
      <c r="H70" s="33"/>
      <c r="I70" s="15"/>
    </row>
    <row r="71" spans="1:9">
      <c r="A71" s="15"/>
      <c r="B71" s="15"/>
      <c r="C71" s="33"/>
      <c r="D71" s="15"/>
      <c r="E71" s="15"/>
      <c r="F71" s="33"/>
      <c r="G71" s="15"/>
      <c r="H71" s="33"/>
      <c r="I71" s="15"/>
    </row>
    <row r="72" spans="1:9">
      <c r="A72" s="15"/>
      <c r="B72" s="15"/>
      <c r="C72" s="33"/>
      <c r="D72" s="15"/>
      <c r="E72" s="15"/>
      <c r="F72" s="33"/>
      <c r="G72" s="15"/>
      <c r="H72" s="33"/>
      <c r="I72" s="15"/>
    </row>
    <row r="73" spans="1:9">
      <c r="A73" s="15"/>
      <c r="B73" s="15"/>
      <c r="C73" s="33"/>
      <c r="D73" s="15"/>
      <c r="E73" s="15"/>
      <c r="F73" s="33"/>
      <c r="G73" s="15"/>
      <c r="H73" s="33"/>
      <c r="I73" s="15"/>
    </row>
    <row r="74" spans="1:9">
      <c r="A74" s="15"/>
      <c r="B74" s="15"/>
      <c r="C74" s="33"/>
      <c r="D74" s="15"/>
      <c r="E74" s="15"/>
      <c r="F74" s="33"/>
      <c r="G74" s="15"/>
      <c r="H74" s="33"/>
      <c r="I74" s="15"/>
    </row>
    <row r="75" spans="1:9">
      <c r="A75" s="15"/>
      <c r="B75" s="15"/>
      <c r="C75" s="33"/>
      <c r="D75" s="15"/>
      <c r="E75" s="15"/>
      <c r="F75" s="33"/>
      <c r="G75" s="15"/>
      <c r="H75" s="33"/>
      <c r="I75" s="15"/>
    </row>
    <row r="76" spans="1:9">
      <c r="A76" s="15"/>
      <c r="B76" s="15"/>
      <c r="C76" s="33"/>
      <c r="D76" s="15"/>
      <c r="E76" s="15"/>
      <c r="F76" s="33"/>
      <c r="G76" s="15"/>
      <c r="H76" s="33"/>
      <c r="I76" s="15"/>
    </row>
    <row r="77" spans="1:9">
      <c r="A77" s="15"/>
      <c r="B77" s="15"/>
      <c r="C77" s="33"/>
      <c r="D77" s="15"/>
      <c r="E77" s="15"/>
      <c r="F77" s="33"/>
      <c r="G77" s="15"/>
      <c r="H77" s="33"/>
      <c r="I77" s="15"/>
    </row>
    <row r="78" spans="1:9">
      <c r="A78" s="15"/>
      <c r="B78" s="15"/>
      <c r="C78" s="33"/>
      <c r="D78" s="15"/>
      <c r="E78" s="15"/>
      <c r="F78" s="33"/>
      <c r="G78" s="15"/>
      <c r="H78" s="33"/>
      <c r="I78" s="15"/>
    </row>
    <row r="79" spans="1:9">
      <c r="A79" s="15"/>
      <c r="B79" s="15"/>
      <c r="C79" s="33"/>
      <c r="D79" s="15"/>
      <c r="E79" s="15"/>
      <c r="F79" s="33"/>
      <c r="G79" s="15"/>
      <c r="H79" s="33"/>
      <c r="I79" s="15"/>
    </row>
    <row r="80" spans="1:9">
      <c r="A80" s="15"/>
      <c r="B80" s="15"/>
      <c r="C80" s="33"/>
      <c r="D80" s="15"/>
      <c r="E80" s="15"/>
      <c r="F80" s="33"/>
      <c r="G80" s="15"/>
      <c r="H80" s="33"/>
      <c r="I80" s="15"/>
    </row>
    <row r="81" spans="1:9">
      <c r="A81" s="15"/>
      <c r="B81" s="15"/>
      <c r="C81" s="33"/>
      <c r="D81" s="15"/>
      <c r="E81" s="15"/>
      <c r="F81" s="33"/>
      <c r="G81" s="15"/>
      <c r="H81" s="33"/>
      <c r="I81" s="15"/>
    </row>
    <row r="82" spans="1:9">
      <c r="A82" s="15"/>
      <c r="B82" s="15"/>
      <c r="C82" s="33"/>
      <c r="D82" s="15"/>
      <c r="E82" s="15"/>
      <c r="F82" s="33"/>
      <c r="G82" s="15"/>
      <c r="H82" s="33"/>
      <c r="I82" s="15"/>
    </row>
    <row r="83" spans="1:9">
      <c r="A83" s="15"/>
      <c r="B83" s="15"/>
      <c r="C83" s="33"/>
      <c r="D83" s="15"/>
      <c r="E83" s="15"/>
      <c r="F83" s="33"/>
      <c r="G83" s="15"/>
      <c r="H83" s="33"/>
      <c r="I83" s="15"/>
    </row>
    <row r="84" spans="1:9">
      <c r="A84" s="15"/>
      <c r="B84" s="15"/>
      <c r="C84" s="33"/>
      <c r="D84" s="15"/>
      <c r="E84" s="15"/>
      <c r="F84" s="33"/>
      <c r="G84" s="15"/>
      <c r="H84" s="33"/>
      <c r="I84" s="15"/>
    </row>
    <row r="85" spans="1:9">
      <c r="A85" s="15"/>
      <c r="B85" s="15"/>
      <c r="C85" s="33"/>
      <c r="D85" s="15"/>
      <c r="E85" s="15"/>
      <c r="F85" s="33"/>
      <c r="G85" s="15"/>
      <c r="H85" s="33"/>
      <c r="I85" s="15"/>
    </row>
    <row r="86" spans="1:9">
      <c r="A86" s="15"/>
      <c r="B86" s="15"/>
      <c r="C86" s="33"/>
      <c r="D86" s="15"/>
      <c r="E86" s="15"/>
      <c r="F86" s="33"/>
      <c r="G86" s="15"/>
      <c r="H86" s="33"/>
      <c r="I86" s="15"/>
    </row>
    <row r="87" spans="1:9">
      <c r="A87" s="15"/>
      <c r="B87" s="15"/>
      <c r="C87" s="33"/>
      <c r="D87" s="15"/>
      <c r="E87" s="15"/>
      <c r="F87" s="33"/>
      <c r="G87" s="15"/>
      <c r="H87" s="33"/>
      <c r="I87" s="15"/>
    </row>
    <row r="88" spans="1:9">
      <c r="A88" s="15"/>
      <c r="B88" s="15"/>
      <c r="C88" s="33"/>
      <c r="D88" s="15"/>
      <c r="E88" s="15"/>
      <c r="F88" s="33"/>
      <c r="G88" s="15"/>
      <c r="H88" s="33"/>
      <c r="I88" s="15"/>
    </row>
    <row r="89" spans="1:9">
      <c r="A89" s="15"/>
      <c r="B89" s="15"/>
      <c r="C89" s="33"/>
      <c r="D89" s="15"/>
      <c r="E89" s="15"/>
      <c r="F89" s="33"/>
      <c r="G89" s="15"/>
      <c r="H89" s="33"/>
      <c r="I89" s="15"/>
    </row>
    <row r="90" spans="1:9">
      <c r="A90" s="15"/>
      <c r="B90" s="15"/>
      <c r="C90" s="33"/>
      <c r="D90" s="15"/>
      <c r="E90" s="15"/>
      <c r="F90" s="33"/>
      <c r="G90" s="15"/>
      <c r="H90" s="33"/>
      <c r="I90" s="15"/>
    </row>
    <row r="91" spans="1:9">
      <c r="A91" s="15"/>
      <c r="B91" s="15"/>
      <c r="C91" s="33"/>
      <c r="D91" s="15"/>
      <c r="E91" s="15"/>
      <c r="F91" s="33"/>
      <c r="G91" s="15"/>
      <c r="H91" s="33"/>
      <c r="I91" s="15"/>
    </row>
    <row r="92" spans="1:9">
      <c r="A92" s="15"/>
      <c r="B92" s="15"/>
      <c r="C92" s="33"/>
      <c r="D92" s="15"/>
      <c r="E92" s="15"/>
      <c r="F92" s="33"/>
      <c r="G92" s="15"/>
      <c r="H92" s="33"/>
      <c r="I92" s="15"/>
    </row>
    <row r="93" spans="1:9">
      <c r="A93" s="15"/>
      <c r="B93" s="15"/>
      <c r="C93" s="33"/>
      <c r="D93" s="15"/>
      <c r="E93" s="15"/>
      <c r="F93" s="33"/>
      <c r="G93" s="15"/>
      <c r="H93" s="33"/>
      <c r="I93" s="15"/>
    </row>
    <row r="94" spans="1:9">
      <c r="A94" s="15"/>
      <c r="B94" s="15"/>
      <c r="C94" s="33"/>
      <c r="D94" s="15"/>
      <c r="E94" s="15"/>
      <c r="F94" s="33"/>
      <c r="G94" s="15"/>
      <c r="H94" s="33"/>
      <c r="I94" s="15"/>
    </row>
    <row r="95" spans="1:9">
      <c r="A95" s="28" t="s">
        <v>388</v>
      </c>
      <c r="B95" s="29" t="e">
        <f>AVERAGE(B10:B94)</f>
        <v>#DIV/0!</v>
      </c>
      <c r="C95" s="29" t="e">
        <f>AVERAGE(C10:C94)</f>
        <v>#DIV/0!</v>
      </c>
      <c r="D95" s="28" t="s">
        <v>388</v>
      </c>
      <c r="E95" s="29" t="e">
        <f>AVERAGE(E10:E94)</f>
        <v>#DIV/0!</v>
      </c>
      <c r="F95" s="29" t="e">
        <f>AVERAGE(F10:F94)</f>
        <v>#DIV/0!</v>
      </c>
      <c r="G95" s="28" t="s">
        <v>388</v>
      </c>
      <c r="H95" s="29" t="e">
        <f>AVERAGE(H10:H94)</f>
        <v>#DIV/0!</v>
      </c>
      <c r="I95" s="29" t="e">
        <f>AVERAGE(I10:I94)</f>
        <v>#DIV/0!</v>
      </c>
    </row>
  </sheetData>
  <sheetProtection deleteRows="0"/>
  <mergeCells count="10">
    <mergeCell ref="G8:I8"/>
    <mergeCell ref="A5:I5"/>
    <mergeCell ref="A7:I7"/>
    <mergeCell ref="D8:F8"/>
    <mergeCell ref="A1:I1"/>
    <mergeCell ref="A2:I2"/>
    <mergeCell ref="A3:I3"/>
    <mergeCell ref="A4:D4"/>
    <mergeCell ref="E4:I4"/>
    <mergeCell ref="A8:C8"/>
  </mergeCells>
  <printOptions horizontalCentered="1"/>
  <pageMargins left="0.59055118110236227" right="0.19685039370078741" top="0.39370078740157483" bottom="0.39370078740157483" header="0.19685039370078741" footer="0.19685039370078741"/>
  <pageSetup paperSize="9" orientation="portrait" r:id="rId1"/>
  <headerFooter>
    <oddHeader>&amp;RI2IT / ACAD / AT / 01   Ver  01</oddHeader>
    <oddFooter>&amp;R&amp;"Bookman Old Style,Regular"&amp;10Sign of Faculty:______________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9"/>
  <sheetViews>
    <sheetView topLeftCell="A88" workbookViewId="0">
      <selection activeCell="L9" sqref="L9"/>
    </sheetView>
  </sheetViews>
  <sheetFormatPr defaultColWidth="8.7265625" defaultRowHeight="14"/>
  <cols>
    <col min="1" max="1" width="14" style="3" customWidth="1"/>
    <col min="2" max="8" width="10.26953125" style="3" customWidth="1"/>
    <col min="9" max="16384" width="8.7265625" style="3"/>
  </cols>
  <sheetData>
    <row r="1" spans="1:10" s="2" customFormat="1" ht="40" customHeight="1">
      <c r="A1" s="68" t="s">
        <v>183</v>
      </c>
      <c r="B1" s="68"/>
      <c r="C1" s="68"/>
      <c r="D1" s="68"/>
      <c r="E1" s="68"/>
      <c r="F1" s="68"/>
      <c r="G1" s="68"/>
      <c r="H1" s="68"/>
      <c r="I1" s="1"/>
      <c r="J1" s="1"/>
    </row>
    <row r="2" spans="1:10" s="2" customFormat="1" ht="18" customHeight="1">
      <c r="A2" s="69" t="s">
        <v>184</v>
      </c>
      <c r="B2" s="69"/>
      <c r="C2" s="69"/>
      <c r="D2" s="69"/>
      <c r="E2" s="69"/>
      <c r="F2" s="69"/>
      <c r="G2" s="69"/>
      <c r="H2" s="69"/>
      <c r="I2" s="1"/>
      <c r="J2" s="1"/>
    </row>
    <row r="3" spans="1:10" s="2" customFormat="1" ht="18" customHeight="1">
      <c r="A3" s="70" t="s">
        <v>488</v>
      </c>
      <c r="B3" s="70"/>
      <c r="C3" s="70"/>
      <c r="D3" s="70"/>
      <c r="E3" s="70"/>
      <c r="F3" s="70"/>
      <c r="G3" s="70"/>
      <c r="H3" s="70"/>
      <c r="I3" s="1"/>
      <c r="J3" s="1"/>
    </row>
    <row r="4" spans="1:10" ht="6.65" customHeight="1" thickBot="1">
      <c r="A4" s="4"/>
      <c r="B4" s="4"/>
      <c r="C4" s="4"/>
      <c r="D4" s="4"/>
      <c r="E4" s="4"/>
      <c r="F4" s="4"/>
      <c r="G4" s="4"/>
      <c r="H4" s="4"/>
    </row>
    <row r="5" spans="1:10" ht="18" customHeight="1" thickTop="1" thickBot="1">
      <c r="A5" s="77" t="s">
        <v>228</v>
      </c>
      <c r="B5" s="77"/>
      <c r="C5" s="77"/>
      <c r="D5" s="77"/>
      <c r="E5" s="77"/>
      <c r="F5" s="77"/>
      <c r="G5" s="77"/>
      <c r="H5" s="77"/>
    </row>
    <row r="6" spans="1:10" ht="6.75" customHeight="1" thickTop="1" thickBot="1">
      <c r="A6" s="6"/>
      <c r="B6" s="6"/>
      <c r="C6" s="6"/>
      <c r="D6" s="6"/>
      <c r="E6" s="6"/>
      <c r="F6" s="6"/>
      <c r="G6" s="6"/>
      <c r="H6" s="6"/>
    </row>
    <row r="7" spans="1:10">
      <c r="A7" s="71" t="s">
        <v>14</v>
      </c>
      <c r="B7" s="72"/>
      <c r="C7" s="72"/>
      <c r="D7" s="72" t="s">
        <v>185</v>
      </c>
      <c r="E7" s="72"/>
      <c r="F7" s="72"/>
      <c r="G7" s="72"/>
      <c r="H7" s="73"/>
    </row>
    <row r="8" spans="1:10" ht="14.5" thickBot="1">
      <c r="A8" s="65" t="s">
        <v>186</v>
      </c>
      <c r="B8" s="66"/>
      <c r="C8" s="66"/>
      <c r="D8" s="66" t="s">
        <v>15</v>
      </c>
      <c r="E8" s="66"/>
      <c r="F8" s="66"/>
      <c r="G8" s="66"/>
      <c r="H8" s="67"/>
    </row>
    <row r="9" spans="1:10" ht="6.65" customHeight="1">
      <c r="A9" s="23"/>
      <c r="B9" s="24"/>
      <c r="C9" s="24"/>
      <c r="D9" s="24"/>
      <c r="E9" s="24"/>
      <c r="F9" s="24"/>
      <c r="G9" s="24"/>
      <c r="H9" s="25"/>
    </row>
    <row r="10" spans="1:10" ht="14.5" customHeight="1">
      <c r="A10" s="116" t="s">
        <v>231</v>
      </c>
      <c r="B10" s="116"/>
      <c r="C10" s="62" t="s">
        <v>222</v>
      </c>
      <c r="D10" s="62" t="s">
        <v>223</v>
      </c>
      <c r="E10" s="62" t="s">
        <v>224</v>
      </c>
      <c r="F10" s="62" t="s">
        <v>225</v>
      </c>
      <c r="G10" s="116" t="s">
        <v>226</v>
      </c>
      <c r="H10" s="116"/>
    </row>
    <row r="11" spans="1:10" ht="15" customHeight="1">
      <c r="A11" s="116"/>
      <c r="B11" s="116"/>
      <c r="C11" s="30" t="e">
        <f>AVERAGE('Ave Uni Result'!B95:'Ave Uni Result'!C95)</f>
        <v>#DIV/0!</v>
      </c>
      <c r="D11" s="30" t="e">
        <f>AVERAGE('Ave Uni Result'!E95:'Ave Uni Result'!F96)</f>
        <v>#DIV/0!</v>
      </c>
      <c r="E11" s="30" t="e">
        <f>AVERAGE('Ave Uni Result'!H95:'Ave Uni Result'!I95)</f>
        <v>#DIV/0!</v>
      </c>
      <c r="F11" s="63" t="e">
        <f>AVERAGE(C11:E11)</f>
        <v>#DIV/0!</v>
      </c>
      <c r="G11" s="120">
        <v>50</v>
      </c>
      <c r="H11" s="120"/>
    </row>
    <row r="12" spans="1:10" ht="14.15" customHeight="1">
      <c r="A12" s="116" t="s">
        <v>384</v>
      </c>
      <c r="B12" s="116"/>
      <c r="C12" s="122" t="s">
        <v>381</v>
      </c>
      <c r="D12" s="122"/>
      <c r="E12" s="122" t="s">
        <v>382</v>
      </c>
      <c r="F12" s="122"/>
      <c r="G12" s="122" t="s">
        <v>383</v>
      </c>
      <c r="H12" s="122"/>
    </row>
    <row r="13" spans="1:10" ht="14.15" customHeight="1">
      <c r="A13" s="116"/>
      <c r="B13" s="116"/>
      <c r="C13" s="122">
        <v>50</v>
      </c>
      <c r="D13" s="122"/>
      <c r="E13" s="122">
        <v>60</v>
      </c>
      <c r="F13" s="122"/>
      <c r="G13" s="122">
        <v>70</v>
      </c>
      <c r="H13" s="122"/>
    </row>
    <row r="14" spans="1:10" ht="27" customHeight="1">
      <c r="A14" s="116" t="s">
        <v>219</v>
      </c>
      <c r="B14" s="116"/>
      <c r="C14" s="121" t="s">
        <v>235</v>
      </c>
      <c r="D14" s="121"/>
      <c r="E14" s="121" t="s">
        <v>379</v>
      </c>
      <c r="F14" s="121"/>
      <c r="G14" s="121" t="s">
        <v>380</v>
      </c>
      <c r="H14" s="121"/>
    </row>
    <row r="15" spans="1:10">
      <c r="A15" s="116"/>
      <c r="B15" s="116"/>
      <c r="C15" s="116">
        <v>1</v>
      </c>
      <c r="D15" s="116"/>
      <c r="E15" s="116">
        <v>2</v>
      </c>
      <c r="F15" s="116"/>
      <c r="G15" s="116">
        <v>3</v>
      </c>
      <c r="H15" s="116"/>
    </row>
    <row r="16" spans="1:10" ht="6.65" customHeight="1">
      <c r="A16" s="160"/>
      <c r="B16" s="160"/>
      <c r="C16" s="160"/>
      <c r="D16" s="160"/>
      <c r="E16" s="160"/>
      <c r="F16" s="160"/>
      <c r="G16" s="160"/>
      <c r="H16" s="160"/>
    </row>
    <row r="17" spans="1:8" ht="17.5">
      <c r="A17" s="161" t="s">
        <v>227</v>
      </c>
      <c r="B17" s="161"/>
      <c r="C17" s="161"/>
      <c r="D17" s="161"/>
      <c r="E17" s="161"/>
      <c r="F17" s="161"/>
      <c r="G17" s="161"/>
      <c r="H17" s="161"/>
    </row>
    <row r="18" spans="1:8" ht="5.15" customHeight="1">
      <c r="A18" s="162"/>
      <c r="B18" s="162"/>
      <c r="C18" s="162"/>
      <c r="D18" s="162"/>
      <c r="E18" s="162"/>
      <c r="F18" s="162"/>
      <c r="G18" s="162"/>
      <c r="H18" s="162"/>
    </row>
    <row r="19" spans="1:8" ht="21.75" customHeight="1">
      <c r="A19" s="62" t="s">
        <v>230</v>
      </c>
      <c r="B19" s="116" t="s">
        <v>229</v>
      </c>
      <c r="C19" s="116"/>
      <c r="D19" s="116" t="s">
        <v>1</v>
      </c>
      <c r="E19" s="116"/>
      <c r="F19" s="116"/>
      <c r="G19" s="62" t="s">
        <v>476</v>
      </c>
      <c r="H19" s="64" t="s">
        <v>477</v>
      </c>
    </row>
    <row r="20" spans="1:8" ht="14.5" customHeight="1">
      <c r="A20" s="63">
        <v>1</v>
      </c>
      <c r="B20" s="119" t="s">
        <v>301</v>
      </c>
      <c r="C20" s="119"/>
      <c r="D20" s="108" t="s">
        <v>236</v>
      </c>
      <c r="E20" s="108"/>
      <c r="F20" s="108"/>
      <c r="G20" s="63">
        <v>51</v>
      </c>
      <c r="H20" s="63">
        <v>51</v>
      </c>
    </row>
    <row r="21" spans="1:8" ht="14.5" customHeight="1">
      <c r="A21" s="63">
        <v>2</v>
      </c>
      <c r="B21" s="119" t="s">
        <v>302</v>
      </c>
      <c r="C21" s="119"/>
      <c r="D21" s="108" t="s">
        <v>237</v>
      </c>
      <c r="E21" s="108"/>
      <c r="F21" s="108"/>
      <c r="G21" s="63">
        <v>65</v>
      </c>
      <c r="H21" s="63">
        <v>65</v>
      </c>
    </row>
    <row r="22" spans="1:8" ht="14.5" customHeight="1">
      <c r="A22" s="63">
        <v>3</v>
      </c>
      <c r="B22" s="119" t="s">
        <v>303</v>
      </c>
      <c r="C22" s="119"/>
      <c r="D22" s="108" t="s">
        <v>238</v>
      </c>
      <c r="E22" s="108"/>
      <c r="F22" s="108"/>
      <c r="G22" s="63">
        <v>72</v>
      </c>
      <c r="H22" s="63">
        <v>72</v>
      </c>
    </row>
    <row r="23" spans="1:8" ht="14.5" customHeight="1">
      <c r="A23" s="63">
        <v>4</v>
      </c>
      <c r="B23" s="119" t="s">
        <v>304</v>
      </c>
      <c r="C23" s="119"/>
      <c r="D23" s="108" t="s">
        <v>239</v>
      </c>
      <c r="E23" s="108"/>
      <c r="F23" s="108"/>
      <c r="G23" s="63">
        <v>45</v>
      </c>
      <c r="H23" s="63">
        <v>45</v>
      </c>
    </row>
    <row r="24" spans="1:8" ht="14.5" customHeight="1">
      <c r="A24" s="63">
        <v>5</v>
      </c>
      <c r="B24" s="119" t="s">
        <v>305</v>
      </c>
      <c r="C24" s="119"/>
      <c r="D24" s="108" t="s">
        <v>240</v>
      </c>
      <c r="E24" s="108"/>
      <c r="F24" s="108"/>
      <c r="G24" s="63">
        <v>34</v>
      </c>
      <c r="H24" s="63">
        <v>34</v>
      </c>
    </row>
    <row r="25" spans="1:8" ht="14.5" customHeight="1">
      <c r="A25" s="63">
        <v>6</v>
      </c>
      <c r="B25" s="119" t="s">
        <v>306</v>
      </c>
      <c r="C25" s="119"/>
      <c r="D25" s="108" t="s">
        <v>241</v>
      </c>
      <c r="E25" s="108"/>
      <c r="F25" s="108"/>
      <c r="G25" s="63">
        <v>56</v>
      </c>
      <c r="H25" s="63">
        <v>56</v>
      </c>
    </row>
    <row r="26" spans="1:8" ht="14.5" customHeight="1">
      <c r="A26" s="63">
        <v>7</v>
      </c>
      <c r="B26" s="119" t="s">
        <v>307</v>
      </c>
      <c r="C26" s="119"/>
      <c r="D26" s="108" t="s">
        <v>242</v>
      </c>
      <c r="E26" s="108"/>
      <c r="F26" s="108"/>
      <c r="G26" s="63">
        <v>67</v>
      </c>
      <c r="H26" s="63">
        <v>67</v>
      </c>
    </row>
    <row r="27" spans="1:8" ht="14.5" customHeight="1">
      <c r="A27" s="63">
        <v>8</v>
      </c>
      <c r="B27" s="119" t="s">
        <v>308</v>
      </c>
      <c r="C27" s="119"/>
      <c r="D27" s="108" t="s">
        <v>243</v>
      </c>
      <c r="E27" s="108"/>
      <c r="F27" s="108"/>
      <c r="G27" s="63">
        <v>41</v>
      </c>
      <c r="H27" s="63">
        <v>41</v>
      </c>
    </row>
    <row r="28" spans="1:8" ht="14.5" customHeight="1">
      <c r="A28" s="63">
        <v>9</v>
      </c>
      <c r="B28" s="119" t="s">
        <v>309</v>
      </c>
      <c r="C28" s="119"/>
      <c r="D28" s="108" t="s">
        <v>244</v>
      </c>
      <c r="E28" s="108"/>
      <c r="F28" s="108"/>
      <c r="G28" s="63">
        <v>58</v>
      </c>
      <c r="H28" s="63">
        <v>58</v>
      </c>
    </row>
    <row r="29" spans="1:8" ht="14.5" customHeight="1">
      <c r="A29" s="63">
        <v>10</v>
      </c>
      <c r="B29" s="119" t="s">
        <v>310</v>
      </c>
      <c r="C29" s="119"/>
      <c r="D29" s="108" t="s">
        <v>245</v>
      </c>
      <c r="E29" s="108"/>
      <c r="F29" s="108"/>
      <c r="G29" s="63">
        <v>51</v>
      </c>
      <c r="H29" s="63">
        <v>51</v>
      </c>
    </row>
    <row r="30" spans="1:8" ht="14.5" customHeight="1">
      <c r="A30" s="63">
        <v>11</v>
      </c>
      <c r="B30" s="119" t="s">
        <v>311</v>
      </c>
      <c r="C30" s="119"/>
      <c r="D30" s="108" t="s">
        <v>246</v>
      </c>
      <c r="E30" s="108"/>
      <c r="F30" s="108"/>
      <c r="G30" s="63">
        <v>65</v>
      </c>
      <c r="H30" s="63">
        <v>65</v>
      </c>
    </row>
    <row r="31" spans="1:8" ht="14.5" customHeight="1">
      <c r="A31" s="63">
        <v>12</v>
      </c>
      <c r="B31" s="119" t="s">
        <v>312</v>
      </c>
      <c r="C31" s="119"/>
      <c r="D31" s="108" t="s">
        <v>247</v>
      </c>
      <c r="E31" s="108"/>
      <c r="F31" s="108"/>
      <c r="G31" s="63">
        <v>72</v>
      </c>
      <c r="H31" s="63">
        <v>72</v>
      </c>
    </row>
    <row r="32" spans="1:8" ht="14.5" customHeight="1">
      <c r="A32" s="63">
        <v>13</v>
      </c>
      <c r="B32" s="119" t="s">
        <v>313</v>
      </c>
      <c r="C32" s="119"/>
      <c r="D32" s="108" t="s">
        <v>248</v>
      </c>
      <c r="E32" s="108"/>
      <c r="F32" s="108"/>
      <c r="G32" s="63">
        <v>45</v>
      </c>
      <c r="H32" s="63">
        <v>45</v>
      </c>
    </row>
    <row r="33" spans="1:8" ht="14.5" customHeight="1">
      <c r="A33" s="63">
        <v>14</v>
      </c>
      <c r="B33" s="119" t="s">
        <v>314</v>
      </c>
      <c r="C33" s="119"/>
      <c r="D33" s="108" t="s">
        <v>249</v>
      </c>
      <c r="E33" s="108"/>
      <c r="F33" s="108"/>
      <c r="G33" s="63">
        <v>34</v>
      </c>
      <c r="H33" s="63">
        <v>34</v>
      </c>
    </row>
    <row r="34" spans="1:8" ht="14.5" customHeight="1">
      <c r="A34" s="63">
        <v>15</v>
      </c>
      <c r="B34" s="119" t="s">
        <v>315</v>
      </c>
      <c r="C34" s="119"/>
      <c r="D34" s="108" t="s">
        <v>250</v>
      </c>
      <c r="E34" s="108"/>
      <c r="F34" s="108"/>
      <c r="G34" s="63">
        <v>56</v>
      </c>
      <c r="H34" s="63">
        <v>56</v>
      </c>
    </row>
    <row r="35" spans="1:8" ht="14.5" customHeight="1">
      <c r="A35" s="63">
        <v>16</v>
      </c>
      <c r="B35" s="119" t="s">
        <v>316</v>
      </c>
      <c r="C35" s="119"/>
      <c r="D35" s="108" t="s">
        <v>251</v>
      </c>
      <c r="E35" s="108"/>
      <c r="F35" s="108"/>
      <c r="G35" s="63">
        <v>67</v>
      </c>
      <c r="H35" s="63">
        <v>67</v>
      </c>
    </row>
    <row r="36" spans="1:8" ht="14.5" customHeight="1">
      <c r="A36" s="63">
        <v>17</v>
      </c>
      <c r="B36" s="119" t="s">
        <v>317</v>
      </c>
      <c r="C36" s="119"/>
      <c r="D36" s="108" t="s">
        <v>252</v>
      </c>
      <c r="E36" s="108"/>
      <c r="F36" s="108"/>
      <c r="G36" s="63">
        <v>41</v>
      </c>
      <c r="H36" s="63">
        <v>41</v>
      </c>
    </row>
    <row r="37" spans="1:8" ht="14.5" customHeight="1">
      <c r="A37" s="63">
        <v>18</v>
      </c>
      <c r="B37" s="119" t="s">
        <v>318</v>
      </c>
      <c r="C37" s="119"/>
      <c r="D37" s="108" t="s">
        <v>253</v>
      </c>
      <c r="E37" s="108"/>
      <c r="F37" s="108"/>
      <c r="G37" s="63">
        <v>58</v>
      </c>
      <c r="H37" s="63">
        <v>58</v>
      </c>
    </row>
    <row r="38" spans="1:8" ht="14.5" customHeight="1">
      <c r="A38" s="63">
        <v>19</v>
      </c>
      <c r="B38" s="119" t="s">
        <v>319</v>
      </c>
      <c r="C38" s="119"/>
      <c r="D38" s="108" t="s">
        <v>254</v>
      </c>
      <c r="E38" s="108"/>
      <c r="F38" s="108"/>
      <c r="G38" s="63">
        <v>51</v>
      </c>
      <c r="H38" s="63">
        <v>51</v>
      </c>
    </row>
    <row r="39" spans="1:8" ht="14.5" customHeight="1">
      <c r="A39" s="63">
        <v>20</v>
      </c>
      <c r="B39" s="119" t="s">
        <v>320</v>
      </c>
      <c r="C39" s="119"/>
      <c r="D39" s="108" t="s">
        <v>255</v>
      </c>
      <c r="E39" s="108"/>
      <c r="F39" s="108"/>
      <c r="G39" s="63">
        <v>65</v>
      </c>
      <c r="H39" s="63">
        <v>65</v>
      </c>
    </row>
    <row r="40" spans="1:8" ht="14.5" customHeight="1">
      <c r="A40" s="63">
        <v>21</v>
      </c>
      <c r="B40" s="119" t="s">
        <v>321</v>
      </c>
      <c r="C40" s="119"/>
      <c r="D40" s="108" t="s">
        <v>256</v>
      </c>
      <c r="E40" s="108"/>
      <c r="F40" s="108"/>
      <c r="G40" s="63">
        <v>72</v>
      </c>
      <c r="H40" s="63">
        <v>72</v>
      </c>
    </row>
    <row r="41" spans="1:8" ht="14.5" customHeight="1">
      <c r="A41" s="63">
        <v>22</v>
      </c>
      <c r="B41" s="119" t="s">
        <v>322</v>
      </c>
      <c r="C41" s="119"/>
      <c r="D41" s="108" t="s">
        <v>257</v>
      </c>
      <c r="E41" s="108"/>
      <c r="F41" s="108"/>
      <c r="G41" s="63">
        <v>45</v>
      </c>
      <c r="H41" s="63">
        <v>45</v>
      </c>
    </row>
    <row r="42" spans="1:8" ht="14.5" customHeight="1">
      <c r="A42" s="63">
        <v>23</v>
      </c>
      <c r="B42" s="119" t="s">
        <v>323</v>
      </c>
      <c r="C42" s="119"/>
      <c r="D42" s="108" t="s">
        <v>258</v>
      </c>
      <c r="E42" s="108"/>
      <c r="F42" s="108"/>
      <c r="G42" s="63">
        <v>34</v>
      </c>
      <c r="H42" s="63">
        <v>34</v>
      </c>
    </row>
    <row r="43" spans="1:8" ht="14.5" customHeight="1">
      <c r="A43" s="63">
        <v>24</v>
      </c>
      <c r="B43" s="119" t="s">
        <v>324</v>
      </c>
      <c r="C43" s="119"/>
      <c r="D43" s="108" t="s">
        <v>259</v>
      </c>
      <c r="E43" s="108"/>
      <c r="F43" s="108"/>
      <c r="G43" s="63">
        <v>56</v>
      </c>
      <c r="H43" s="63">
        <v>56</v>
      </c>
    </row>
    <row r="44" spans="1:8" ht="14.5" customHeight="1">
      <c r="A44" s="63">
        <v>25</v>
      </c>
      <c r="B44" s="119" t="s">
        <v>325</v>
      </c>
      <c r="C44" s="119"/>
      <c r="D44" s="108" t="s">
        <v>260</v>
      </c>
      <c r="E44" s="108"/>
      <c r="F44" s="108"/>
      <c r="G44" s="63">
        <v>67</v>
      </c>
      <c r="H44" s="63">
        <v>67</v>
      </c>
    </row>
    <row r="45" spans="1:8" ht="14.5" customHeight="1">
      <c r="A45" s="63">
        <v>26</v>
      </c>
      <c r="B45" s="119" t="s">
        <v>326</v>
      </c>
      <c r="C45" s="119"/>
      <c r="D45" s="108" t="s">
        <v>261</v>
      </c>
      <c r="E45" s="108"/>
      <c r="F45" s="108"/>
      <c r="G45" s="63">
        <v>9</v>
      </c>
      <c r="H45" s="63">
        <v>9</v>
      </c>
    </row>
    <row r="46" spans="1:8" ht="14.5" customHeight="1">
      <c r="A46" s="63">
        <v>27</v>
      </c>
      <c r="B46" s="119" t="s">
        <v>327</v>
      </c>
      <c r="C46" s="119"/>
      <c r="D46" s="108" t="s">
        <v>262</v>
      </c>
      <c r="E46" s="108"/>
      <c r="F46" s="108"/>
      <c r="G46" s="63">
        <v>58</v>
      </c>
      <c r="H46" s="63">
        <v>58</v>
      </c>
    </row>
    <row r="47" spans="1:8" ht="14.5" customHeight="1">
      <c r="A47" s="63">
        <v>28</v>
      </c>
      <c r="B47" s="119" t="s">
        <v>328</v>
      </c>
      <c r="C47" s="119"/>
      <c r="D47" s="108" t="s">
        <v>263</v>
      </c>
      <c r="E47" s="108"/>
      <c r="F47" s="108"/>
      <c r="G47" s="63">
        <v>51</v>
      </c>
      <c r="H47" s="63">
        <v>51</v>
      </c>
    </row>
    <row r="48" spans="1:8" ht="14.5" customHeight="1">
      <c r="A48" s="63">
        <v>29</v>
      </c>
      <c r="B48" s="119" t="s">
        <v>329</v>
      </c>
      <c r="C48" s="119"/>
      <c r="D48" s="108" t="s">
        <v>264</v>
      </c>
      <c r="E48" s="108"/>
      <c r="F48" s="108"/>
      <c r="G48" s="63">
        <v>65</v>
      </c>
      <c r="H48" s="63">
        <v>65</v>
      </c>
    </row>
    <row r="49" spans="1:8" ht="14.5" customHeight="1">
      <c r="A49" s="63">
        <v>30</v>
      </c>
      <c r="B49" s="119" t="s">
        <v>330</v>
      </c>
      <c r="C49" s="119"/>
      <c r="D49" s="108" t="s">
        <v>265</v>
      </c>
      <c r="E49" s="108"/>
      <c r="F49" s="108"/>
      <c r="G49" s="63">
        <v>72</v>
      </c>
      <c r="H49" s="63">
        <v>72</v>
      </c>
    </row>
    <row r="50" spans="1:8" ht="14.5" customHeight="1">
      <c r="A50" s="63">
        <v>31</v>
      </c>
      <c r="B50" s="119" t="s">
        <v>331</v>
      </c>
      <c r="C50" s="119"/>
      <c r="D50" s="108" t="s">
        <v>266</v>
      </c>
      <c r="E50" s="108"/>
      <c r="F50" s="108"/>
      <c r="G50" s="63">
        <v>45</v>
      </c>
      <c r="H50" s="63">
        <v>45</v>
      </c>
    </row>
    <row r="51" spans="1:8" ht="14.5" customHeight="1">
      <c r="A51" s="63">
        <v>32</v>
      </c>
      <c r="B51" s="119" t="s">
        <v>332</v>
      </c>
      <c r="C51" s="119"/>
      <c r="D51" s="108" t="s">
        <v>267</v>
      </c>
      <c r="E51" s="108"/>
      <c r="F51" s="108"/>
      <c r="G51" s="63">
        <v>34</v>
      </c>
      <c r="H51" s="63">
        <v>34</v>
      </c>
    </row>
    <row r="52" spans="1:8" ht="14.5" customHeight="1">
      <c r="A52" s="63">
        <v>33</v>
      </c>
      <c r="B52" s="119" t="s">
        <v>333</v>
      </c>
      <c r="C52" s="119"/>
      <c r="D52" s="108" t="s">
        <v>268</v>
      </c>
      <c r="E52" s="108"/>
      <c r="F52" s="108"/>
      <c r="G52" s="63">
        <v>56</v>
      </c>
      <c r="H52" s="63">
        <v>56</v>
      </c>
    </row>
    <row r="53" spans="1:8" ht="14.5" customHeight="1">
      <c r="A53" s="63">
        <v>34</v>
      </c>
      <c r="B53" s="119" t="s">
        <v>334</v>
      </c>
      <c r="C53" s="119"/>
      <c r="D53" s="108" t="s">
        <v>269</v>
      </c>
      <c r="E53" s="108"/>
      <c r="F53" s="108"/>
      <c r="G53" s="63">
        <v>67</v>
      </c>
      <c r="H53" s="63">
        <v>67</v>
      </c>
    </row>
    <row r="54" spans="1:8" ht="14.5" customHeight="1">
      <c r="A54" s="63">
        <v>35</v>
      </c>
      <c r="B54" s="119" t="s">
        <v>335</v>
      </c>
      <c r="C54" s="119"/>
      <c r="D54" s="108" t="s">
        <v>270</v>
      </c>
      <c r="E54" s="108"/>
      <c r="F54" s="108"/>
      <c r="G54" s="63">
        <v>41</v>
      </c>
      <c r="H54" s="63">
        <v>41</v>
      </c>
    </row>
    <row r="55" spans="1:8" ht="14.5" customHeight="1">
      <c r="A55" s="63">
        <v>36</v>
      </c>
      <c r="B55" s="119" t="s">
        <v>336</v>
      </c>
      <c r="C55" s="119"/>
      <c r="D55" s="108" t="s">
        <v>271</v>
      </c>
      <c r="E55" s="108"/>
      <c r="F55" s="108"/>
      <c r="G55" s="63">
        <v>58</v>
      </c>
      <c r="H55" s="63">
        <v>58</v>
      </c>
    </row>
    <row r="56" spans="1:8" ht="14.5" customHeight="1">
      <c r="A56" s="63">
        <v>37</v>
      </c>
      <c r="B56" s="119" t="s">
        <v>337</v>
      </c>
      <c r="C56" s="119"/>
      <c r="D56" s="108" t="s">
        <v>272</v>
      </c>
      <c r="E56" s="108"/>
      <c r="F56" s="108"/>
      <c r="G56" s="63">
        <v>34</v>
      </c>
      <c r="H56" s="63">
        <v>34</v>
      </c>
    </row>
    <row r="57" spans="1:8" ht="14.5" customHeight="1">
      <c r="A57" s="63">
        <v>38</v>
      </c>
      <c r="B57" s="119" t="s">
        <v>338</v>
      </c>
      <c r="C57" s="119"/>
      <c r="D57" s="108" t="s">
        <v>273</v>
      </c>
      <c r="E57" s="108"/>
      <c r="F57" s="108"/>
      <c r="G57" s="63">
        <v>65</v>
      </c>
      <c r="H57" s="63">
        <v>65</v>
      </c>
    </row>
    <row r="58" spans="1:8" ht="14.5" customHeight="1">
      <c r="A58" s="63">
        <v>39</v>
      </c>
      <c r="B58" s="119" t="s">
        <v>339</v>
      </c>
      <c r="C58" s="119"/>
      <c r="D58" s="108" t="s">
        <v>274</v>
      </c>
      <c r="E58" s="108"/>
      <c r="F58" s="108"/>
      <c r="G58" s="63">
        <v>72</v>
      </c>
      <c r="H58" s="63">
        <v>72</v>
      </c>
    </row>
    <row r="59" spans="1:8" ht="14.5" customHeight="1">
      <c r="A59" s="63">
        <v>40</v>
      </c>
      <c r="B59" s="119" t="s">
        <v>340</v>
      </c>
      <c r="C59" s="119"/>
      <c r="D59" s="108" t="s">
        <v>275</v>
      </c>
      <c r="E59" s="108"/>
      <c r="F59" s="108"/>
      <c r="G59" s="63">
        <v>45</v>
      </c>
      <c r="H59" s="63">
        <v>45</v>
      </c>
    </row>
    <row r="60" spans="1:8" ht="14.5" customHeight="1">
      <c r="A60" s="63">
        <v>41</v>
      </c>
      <c r="B60" s="119" t="s">
        <v>341</v>
      </c>
      <c r="C60" s="119"/>
      <c r="D60" s="108" t="s">
        <v>276</v>
      </c>
      <c r="E60" s="108"/>
      <c r="F60" s="108"/>
      <c r="G60" s="63">
        <v>34</v>
      </c>
      <c r="H60" s="63">
        <v>34</v>
      </c>
    </row>
    <row r="61" spans="1:8" ht="14.5" customHeight="1">
      <c r="A61" s="63">
        <v>42</v>
      </c>
      <c r="B61" s="119" t="s">
        <v>342</v>
      </c>
      <c r="C61" s="119"/>
      <c r="D61" s="108" t="s">
        <v>277</v>
      </c>
      <c r="E61" s="108"/>
      <c r="F61" s="108"/>
      <c r="G61" s="63">
        <v>56</v>
      </c>
      <c r="H61" s="63">
        <v>56</v>
      </c>
    </row>
    <row r="62" spans="1:8" ht="14.5" customHeight="1">
      <c r="A62" s="63">
        <v>43</v>
      </c>
      <c r="B62" s="119" t="s">
        <v>343</v>
      </c>
      <c r="C62" s="119"/>
      <c r="D62" s="108" t="s">
        <v>278</v>
      </c>
      <c r="E62" s="108"/>
      <c r="F62" s="108"/>
      <c r="G62" s="63">
        <v>67</v>
      </c>
      <c r="H62" s="63">
        <v>67</v>
      </c>
    </row>
    <row r="63" spans="1:8" ht="14.5" customHeight="1">
      <c r="A63" s="63">
        <v>44</v>
      </c>
      <c r="B63" s="119" t="s">
        <v>344</v>
      </c>
      <c r="C63" s="119"/>
      <c r="D63" s="108" t="s">
        <v>279</v>
      </c>
      <c r="E63" s="108"/>
      <c r="F63" s="108"/>
      <c r="G63" s="63">
        <v>41</v>
      </c>
      <c r="H63" s="63">
        <v>41</v>
      </c>
    </row>
    <row r="64" spans="1:8" ht="14.5" customHeight="1">
      <c r="A64" s="63">
        <v>45</v>
      </c>
      <c r="B64" s="119" t="s">
        <v>345</v>
      </c>
      <c r="C64" s="119"/>
      <c r="D64" s="108" t="s">
        <v>280</v>
      </c>
      <c r="E64" s="108"/>
      <c r="F64" s="108"/>
      <c r="G64" s="63">
        <v>58</v>
      </c>
      <c r="H64" s="63">
        <v>58</v>
      </c>
    </row>
    <row r="65" spans="1:8" ht="14.5" customHeight="1">
      <c r="A65" s="63">
        <v>46</v>
      </c>
      <c r="B65" s="119" t="s">
        <v>346</v>
      </c>
      <c r="C65" s="119"/>
      <c r="D65" s="108" t="s">
        <v>281</v>
      </c>
      <c r="E65" s="108"/>
      <c r="F65" s="108"/>
      <c r="G65" s="63">
        <v>51</v>
      </c>
      <c r="H65" s="63">
        <v>51</v>
      </c>
    </row>
    <row r="66" spans="1:8" ht="14.5" customHeight="1">
      <c r="A66" s="63">
        <v>47</v>
      </c>
      <c r="B66" s="119" t="s">
        <v>347</v>
      </c>
      <c r="C66" s="119"/>
      <c r="D66" s="108" t="s">
        <v>282</v>
      </c>
      <c r="E66" s="108"/>
      <c r="F66" s="108"/>
      <c r="G66" s="63">
        <v>29</v>
      </c>
      <c r="H66" s="63">
        <v>29</v>
      </c>
    </row>
    <row r="67" spans="1:8" ht="14.5" customHeight="1">
      <c r="A67" s="63">
        <v>48</v>
      </c>
      <c r="B67" s="119" t="s">
        <v>348</v>
      </c>
      <c r="C67" s="119"/>
      <c r="D67" s="108" t="s">
        <v>283</v>
      </c>
      <c r="E67" s="108"/>
      <c r="F67" s="108"/>
      <c r="G67" s="63">
        <v>72</v>
      </c>
      <c r="H67" s="63">
        <v>72</v>
      </c>
    </row>
    <row r="68" spans="1:8" ht="14.5" customHeight="1">
      <c r="A68" s="63">
        <v>49</v>
      </c>
      <c r="B68" s="119" t="s">
        <v>349</v>
      </c>
      <c r="C68" s="119"/>
      <c r="D68" s="108" t="s">
        <v>284</v>
      </c>
      <c r="E68" s="108"/>
      <c r="F68" s="108"/>
      <c r="G68" s="63">
        <v>45</v>
      </c>
      <c r="H68" s="63">
        <v>45</v>
      </c>
    </row>
    <row r="69" spans="1:8" ht="14.5" customHeight="1">
      <c r="A69" s="63">
        <v>50</v>
      </c>
      <c r="B69" s="119" t="s">
        <v>350</v>
      </c>
      <c r="C69" s="119"/>
      <c r="D69" s="108" t="s">
        <v>285</v>
      </c>
      <c r="E69" s="108"/>
      <c r="F69" s="108"/>
      <c r="G69" s="63">
        <v>34</v>
      </c>
      <c r="H69" s="63">
        <v>34</v>
      </c>
    </row>
    <row r="70" spans="1:8" ht="14.5" customHeight="1">
      <c r="A70" s="63">
        <v>51</v>
      </c>
      <c r="B70" s="119" t="s">
        <v>351</v>
      </c>
      <c r="C70" s="119"/>
      <c r="D70" s="108" t="s">
        <v>286</v>
      </c>
      <c r="E70" s="108"/>
      <c r="F70" s="108"/>
      <c r="G70" s="63">
        <v>56</v>
      </c>
      <c r="H70" s="63">
        <v>56</v>
      </c>
    </row>
    <row r="71" spans="1:8" ht="14.5" customHeight="1">
      <c r="A71" s="63">
        <v>52</v>
      </c>
      <c r="B71" s="119" t="s">
        <v>352</v>
      </c>
      <c r="C71" s="119"/>
      <c r="D71" s="108" t="s">
        <v>287</v>
      </c>
      <c r="E71" s="108"/>
      <c r="F71" s="108"/>
      <c r="G71" s="63">
        <v>67</v>
      </c>
      <c r="H71" s="63">
        <v>67</v>
      </c>
    </row>
    <row r="72" spans="1:8" ht="14.5" customHeight="1">
      <c r="A72" s="63">
        <v>53</v>
      </c>
      <c r="B72" s="119" t="s">
        <v>353</v>
      </c>
      <c r="C72" s="119"/>
      <c r="D72" s="108" t="s">
        <v>288</v>
      </c>
      <c r="E72" s="108"/>
      <c r="F72" s="108"/>
      <c r="G72" s="63">
        <v>41</v>
      </c>
      <c r="H72" s="63">
        <v>41</v>
      </c>
    </row>
    <row r="73" spans="1:8" ht="14.5" customHeight="1">
      <c r="A73" s="63">
        <v>54</v>
      </c>
      <c r="B73" s="119" t="s">
        <v>354</v>
      </c>
      <c r="C73" s="119"/>
      <c r="D73" s="108" t="s">
        <v>289</v>
      </c>
      <c r="E73" s="108"/>
      <c r="F73" s="108"/>
      <c r="G73" s="63">
        <v>58</v>
      </c>
      <c r="H73" s="63">
        <v>58</v>
      </c>
    </row>
    <row r="74" spans="1:8" ht="14.5" customHeight="1">
      <c r="A74" s="63">
        <v>55</v>
      </c>
      <c r="B74" s="119" t="s">
        <v>355</v>
      </c>
      <c r="C74" s="119"/>
      <c r="D74" s="108" t="s">
        <v>290</v>
      </c>
      <c r="E74" s="108"/>
      <c r="F74" s="108"/>
      <c r="G74" s="63">
        <v>51</v>
      </c>
      <c r="H74" s="63">
        <v>51</v>
      </c>
    </row>
    <row r="75" spans="1:8" ht="14.5" customHeight="1">
      <c r="A75" s="63">
        <v>56</v>
      </c>
      <c r="B75" s="119" t="s">
        <v>356</v>
      </c>
      <c r="C75" s="119"/>
      <c r="D75" s="108" t="s">
        <v>291</v>
      </c>
      <c r="E75" s="108"/>
      <c r="F75" s="108"/>
      <c r="G75" s="63">
        <v>65</v>
      </c>
      <c r="H75" s="63">
        <v>65</v>
      </c>
    </row>
    <row r="76" spans="1:8" ht="14.5" customHeight="1">
      <c r="A76" s="63">
        <v>57</v>
      </c>
      <c r="B76" s="119" t="s">
        <v>357</v>
      </c>
      <c r="C76" s="119"/>
      <c r="D76" s="108" t="s">
        <v>292</v>
      </c>
      <c r="E76" s="108"/>
      <c r="F76" s="108"/>
      <c r="G76" s="63">
        <v>37</v>
      </c>
      <c r="H76" s="63">
        <v>37</v>
      </c>
    </row>
    <row r="77" spans="1:8" ht="14.5" customHeight="1">
      <c r="A77" s="63">
        <v>58</v>
      </c>
      <c r="B77" s="119" t="s">
        <v>358</v>
      </c>
      <c r="C77" s="119"/>
      <c r="D77" s="108" t="s">
        <v>293</v>
      </c>
      <c r="E77" s="108"/>
      <c r="F77" s="108"/>
      <c r="G77" s="63">
        <v>45</v>
      </c>
      <c r="H77" s="63">
        <v>45</v>
      </c>
    </row>
    <row r="78" spans="1:8" ht="14.5" customHeight="1">
      <c r="A78" s="63">
        <v>59</v>
      </c>
      <c r="B78" s="119" t="s">
        <v>359</v>
      </c>
      <c r="C78" s="119"/>
      <c r="D78" s="108" t="s">
        <v>294</v>
      </c>
      <c r="E78" s="108"/>
      <c r="F78" s="108"/>
      <c r="G78" s="63">
        <v>34</v>
      </c>
      <c r="H78" s="63">
        <v>34</v>
      </c>
    </row>
    <row r="79" spans="1:8" ht="14.5" customHeight="1">
      <c r="A79" s="63">
        <v>60</v>
      </c>
      <c r="B79" s="119" t="s">
        <v>360</v>
      </c>
      <c r="C79" s="119"/>
      <c r="D79" s="108" t="s">
        <v>295</v>
      </c>
      <c r="E79" s="108"/>
      <c r="F79" s="108"/>
      <c r="G79" s="63">
        <v>56</v>
      </c>
      <c r="H79" s="63">
        <v>56</v>
      </c>
    </row>
    <row r="80" spans="1:8" ht="14.5" customHeight="1">
      <c r="A80" s="63">
        <v>61</v>
      </c>
      <c r="B80" s="119" t="s">
        <v>361</v>
      </c>
      <c r="C80" s="119"/>
      <c r="D80" s="108" t="s">
        <v>296</v>
      </c>
      <c r="E80" s="108"/>
      <c r="F80" s="108"/>
      <c r="G80" s="63">
        <v>67</v>
      </c>
      <c r="H80" s="63">
        <v>67</v>
      </c>
    </row>
    <row r="81" spans="1:8" ht="14.5" customHeight="1">
      <c r="A81" s="63">
        <v>62</v>
      </c>
      <c r="B81" s="108" t="s">
        <v>362</v>
      </c>
      <c r="C81" s="108"/>
      <c r="D81" s="108" t="s">
        <v>297</v>
      </c>
      <c r="E81" s="108"/>
      <c r="F81" s="108"/>
      <c r="G81" s="63">
        <v>41</v>
      </c>
      <c r="H81" s="63">
        <v>41</v>
      </c>
    </row>
    <row r="82" spans="1:8" ht="14.5" customHeight="1">
      <c r="A82" s="63">
        <v>63</v>
      </c>
      <c r="B82" s="108" t="s">
        <v>363</v>
      </c>
      <c r="C82" s="108"/>
      <c r="D82" s="108" t="s">
        <v>298</v>
      </c>
      <c r="E82" s="108"/>
      <c r="F82" s="108"/>
      <c r="G82" s="63">
        <v>58</v>
      </c>
      <c r="H82" s="63">
        <v>58</v>
      </c>
    </row>
    <row r="83" spans="1:8" ht="14.5" customHeight="1">
      <c r="A83" s="63">
        <v>64</v>
      </c>
      <c r="B83" s="108" t="s">
        <v>364</v>
      </c>
      <c r="C83" s="108"/>
      <c r="D83" s="108" t="s">
        <v>299</v>
      </c>
      <c r="E83" s="108"/>
      <c r="F83" s="108"/>
      <c r="G83" s="63">
        <v>65</v>
      </c>
      <c r="H83" s="63">
        <v>65</v>
      </c>
    </row>
    <row r="84" spans="1:8" ht="14.5" customHeight="1">
      <c r="A84" s="63">
        <v>65</v>
      </c>
      <c r="B84" s="108" t="s">
        <v>365</v>
      </c>
      <c r="C84" s="108"/>
      <c r="D84" s="108" t="s">
        <v>300</v>
      </c>
      <c r="E84" s="108"/>
      <c r="F84" s="108"/>
      <c r="G84" s="63">
        <v>54</v>
      </c>
      <c r="H84" s="63">
        <v>54</v>
      </c>
    </row>
    <row r="85" spans="1:8" ht="14.5" customHeight="1">
      <c r="A85" s="63">
        <v>66</v>
      </c>
      <c r="B85" s="108" t="s">
        <v>407</v>
      </c>
      <c r="C85" s="108"/>
      <c r="D85" s="108" t="s">
        <v>408</v>
      </c>
      <c r="E85" s="108"/>
      <c r="F85" s="108"/>
      <c r="G85" s="63">
        <v>68</v>
      </c>
      <c r="H85" s="63">
        <v>68</v>
      </c>
    </row>
    <row r="86" spans="1:8" ht="14.5" customHeight="1">
      <c r="A86" s="63">
        <v>67</v>
      </c>
      <c r="B86" s="108" t="s">
        <v>409</v>
      </c>
      <c r="C86" s="108"/>
      <c r="D86" s="108" t="s">
        <v>410</v>
      </c>
      <c r="E86" s="108"/>
      <c r="F86" s="108"/>
      <c r="G86" s="63">
        <v>73</v>
      </c>
      <c r="H86" s="63">
        <v>73</v>
      </c>
    </row>
    <row r="87" spans="1:8" ht="14.5" customHeight="1">
      <c r="A87" s="63">
        <v>68</v>
      </c>
      <c r="B87" s="108" t="s">
        <v>411</v>
      </c>
      <c r="C87" s="108"/>
      <c r="D87" s="108" t="s">
        <v>412</v>
      </c>
      <c r="E87" s="108"/>
      <c r="F87" s="108"/>
      <c r="G87" s="63">
        <v>82</v>
      </c>
      <c r="H87" s="63">
        <v>82</v>
      </c>
    </row>
    <row r="88" spans="1:8" ht="14.5" customHeight="1">
      <c r="A88" s="63">
        <v>69</v>
      </c>
      <c r="B88" s="108" t="s">
        <v>413</v>
      </c>
      <c r="C88" s="108"/>
      <c r="D88" s="108" t="s">
        <v>414</v>
      </c>
      <c r="E88" s="108"/>
      <c r="F88" s="108"/>
      <c r="G88" s="63">
        <v>65</v>
      </c>
      <c r="H88" s="63">
        <v>65</v>
      </c>
    </row>
    <row r="89" spans="1:8" ht="14.5" customHeight="1">
      <c r="A89" s="63">
        <v>70</v>
      </c>
      <c r="B89" s="108" t="s">
        <v>415</v>
      </c>
      <c r="C89" s="108"/>
      <c r="D89" s="108" t="s">
        <v>416</v>
      </c>
      <c r="E89" s="108"/>
      <c r="F89" s="108"/>
      <c r="G89" s="63">
        <v>51</v>
      </c>
      <c r="H89" s="63">
        <v>51</v>
      </c>
    </row>
    <row r="90" spans="1:8" ht="14.5" customHeight="1">
      <c r="A90" s="63">
        <v>71</v>
      </c>
      <c r="B90" s="108" t="s">
        <v>417</v>
      </c>
      <c r="C90" s="108"/>
      <c r="D90" s="108" t="s">
        <v>418</v>
      </c>
      <c r="E90" s="108"/>
      <c r="F90" s="108"/>
      <c r="G90" s="63">
        <v>50</v>
      </c>
      <c r="H90" s="63">
        <v>50</v>
      </c>
    </row>
    <row r="91" spans="1:8" ht="14.5" customHeight="1">
      <c r="A91" s="63">
        <v>72</v>
      </c>
      <c r="B91" s="108" t="s">
        <v>419</v>
      </c>
      <c r="C91" s="108"/>
      <c r="D91" s="108" t="s">
        <v>420</v>
      </c>
      <c r="E91" s="108"/>
      <c r="F91" s="108"/>
      <c r="G91" s="63">
        <v>49</v>
      </c>
      <c r="H91" s="63">
        <v>49</v>
      </c>
    </row>
    <row r="92" spans="1:8" ht="14.5" customHeight="1">
      <c r="A92" s="63">
        <v>73</v>
      </c>
      <c r="B92" s="108" t="s">
        <v>421</v>
      </c>
      <c r="C92" s="108"/>
      <c r="D92" s="108" t="s">
        <v>422</v>
      </c>
      <c r="E92" s="108"/>
      <c r="F92" s="108"/>
      <c r="G92" s="63">
        <v>33</v>
      </c>
      <c r="H92" s="63">
        <v>33</v>
      </c>
    </row>
    <row r="93" spans="1:8" ht="14.5" customHeight="1">
      <c r="A93" s="63">
        <v>74</v>
      </c>
      <c r="B93" s="108" t="s">
        <v>423</v>
      </c>
      <c r="C93" s="108"/>
      <c r="D93" s="108" t="s">
        <v>424</v>
      </c>
      <c r="E93" s="108"/>
      <c r="F93" s="108"/>
      <c r="G93" s="63">
        <v>67</v>
      </c>
      <c r="H93" s="63">
        <v>67</v>
      </c>
    </row>
    <row r="94" spans="1:8" ht="14.5" customHeight="1">
      <c r="A94" s="63">
        <v>75</v>
      </c>
      <c r="B94" s="108" t="s">
        <v>425</v>
      </c>
      <c r="C94" s="108"/>
      <c r="D94" s="108" t="s">
        <v>426</v>
      </c>
      <c r="E94" s="108"/>
      <c r="F94" s="108"/>
      <c r="G94" s="63">
        <v>78</v>
      </c>
      <c r="H94" s="63">
        <v>78</v>
      </c>
    </row>
    <row r="95" spans="1:8" ht="14.5" customHeight="1">
      <c r="A95" s="63">
        <v>76</v>
      </c>
      <c r="B95" s="108" t="s">
        <v>427</v>
      </c>
      <c r="C95" s="108"/>
      <c r="D95" s="108" t="s">
        <v>428</v>
      </c>
      <c r="E95" s="108"/>
      <c r="F95" s="108"/>
      <c r="G95" s="63">
        <v>64</v>
      </c>
      <c r="H95" s="63">
        <v>64</v>
      </c>
    </row>
    <row r="96" spans="1:8" ht="14.5" customHeight="1">
      <c r="A96" s="63">
        <v>77</v>
      </c>
      <c r="B96" s="108" t="s">
        <v>429</v>
      </c>
      <c r="C96" s="108"/>
      <c r="D96" s="108" t="s">
        <v>430</v>
      </c>
      <c r="E96" s="108"/>
      <c r="F96" s="108"/>
      <c r="G96" s="63">
        <v>56</v>
      </c>
      <c r="H96" s="63">
        <v>56</v>
      </c>
    </row>
    <row r="97" spans="1:8" ht="14.5" customHeight="1">
      <c r="A97" s="63">
        <v>78</v>
      </c>
      <c r="B97" s="108" t="s">
        <v>431</v>
      </c>
      <c r="C97" s="108"/>
      <c r="D97" s="108" t="s">
        <v>432</v>
      </c>
      <c r="E97" s="108"/>
      <c r="F97" s="108"/>
      <c r="G97" s="63">
        <v>49</v>
      </c>
      <c r="H97" s="63">
        <v>49</v>
      </c>
    </row>
    <row r="98" spans="1:8" ht="14.5" customHeight="1">
      <c r="A98" s="63">
        <v>79</v>
      </c>
      <c r="B98" s="108" t="s">
        <v>433</v>
      </c>
      <c r="C98" s="108"/>
      <c r="D98" s="108" t="s">
        <v>434</v>
      </c>
      <c r="E98" s="108"/>
      <c r="F98" s="108"/>
      <c r="G98" s="63">
        <v>55</v>
      </c>
      <c r="H98" s="63">
        <v>55</v>
      </c>
    </row>
    <row r="99" spans="1:8" ht="14.5" customHeight="1">
      <c r="A99" s="63">
        <v>80</v>
      </c>
      <c r="B99" s="108" t="s">
        <v>435</v>
      </c>
      <c r="C99" s="108"/>
      <c r="D99" s="108" t="s">
        <v>436</v>
      </c>
      <c r="E99" s="108"/>
      <c r="F99" s="108"/>
      <c r="G99" s="63">
        <v>35</v>
      </c>
      <c r="H99" s="63">
        <v>35</v>
      </c>
    </row>
    <row r="100" spans="1:8" ht="14.5" customHeight="1">
      <c r="A100" s="63">
        <v>81</v>
      </c>
      <c r="B100" s="108" t="s">
        <v>437</v>
      </c>
      <c r="C100" s="108"/>
      <c r="D100" s="108" t="s">
        <v>438</v>
      </c>
      <c r="E100" s="108"/>
      <c r="F100" s="108"/>
      <c r="G100" s="63">
        <v>64</v>
      </c>
      <c r="H100" s="63">
        <v>64</v>
      </c>
    </row>
    <row r="101" spans="1:8" ht="14.5" customHeight="1">
      <c r="A101" s="63">
        <v>82</v>
      </c>
      <c r="B101" s="108" t="s">
        <v>439</v>
      </c>
      <c r="C101" s="108"/>
      <c r="D101" s="108" t="s">
        <v>440</v>
      </c>
      <c r="E101" s="108"/>
      <c r="F101" s="108"/>
      <c r="G101" s="63">
        <v>56</v>
      </c>
      <c r="H101" s="63">
        <v>56</v>
      </c>
    </row>
    <row r="102" spans="1:8" ht="14.5" customHeight="1">
      <c r="A102" s="63">
        <v>83</v>
      </c>
      <c r="B102" s="108" t="s">
        <v>441</v>
      </c>
      <c r="C102" s="108"/>
      <c r="D102" s="108" t="s">
        <v>442</v>
      </c>
      <c r="E102" s="108"/>
      <c r="F102" s="108"/>
      <c r="G102" s="63">
        <v>69</v>
      </c>
      <c r="H102" s="63">
        <v>69</v>
      </c>
    </row>
    <row r="103" spans="1:8" ht="14.5" customHeight="1">
      <c r="A103" s="63">
        <v>64</v>
      </c>
      <c r="B103" s="119" t="s">
        <v>443</v>
      </c>
      <c r="C103" s="119"/>
      <c r="D103" s="108" t="s">
        <v>445</v>
      </c>
      <c r="E103" s="108"/>
      <c r="F103" s="108"/>
      <c r="G103" s="63">
        <v>45</v>
      </c>
      <c r="H103" s="63">
        <v>45</v>
      </c>
    </row>
    <row r="104" spans="1:8" ht="15" customHeight="1">
      <c r="A104" s="63">
        <v>65</v>
      </c>
      <c r="B104" s="119" t="s">
        <v>444</v>
      </c>
      <c r="C104" s="119"/>
      <c r="D104" s="108" t="s">
        <v>446</v>
      </c>
      <c r="E104" s="108"/>
      <c r="F104" s="108"/>
      <c r="G104" s="63">
        <v>45</v>
      </c>
      <c r="H104" s="63">
        <v>45</v>
      </c>
    </row>
    <row r="105" spans="1:8" ht="14.5" thickBot="1">
      <c r="G105" s="26"/>
      <c r="H105" s="26"/>
    </row>
    <row r="106" spans="1:8" ht="14.5" customHeight="1">
      <c r="A106" s="113" t="s">
        <v>232</v>
      </c>
      <c r="B106" s="114"/>
      <c r="C106" s="114"/>
      <c r="D106" s="43" t="s">
        <v>233</v>
      </c>
      <c r="E106" s="43"/>
      <c r="F106" s="43"/>
      <c r="G106" s="44">
        <f>COUNTIF(G20:G104,"&gt;="&amp;G11)</f>
        <v>55</v>
      </c>
      <c r="H106" s="27">
        <f>COUNTIF(H20:H104,"&gt;="&amp;G11)</f>
        <v>55</v>
      </c>
    </row>
    <row r="107" spans="1:8">
      <c r="A107" s="115"/>
      <c r="B107" s="116"/>
      <c r="C107" s="116"/>
      <c r="D107" s="109" t="s">
        <v>234</v>
      </c>
      <c r="E107" s="109"/>
      <c r="F107" s="109"/>
      <c r="G107" s="42">
        <f>ROUND(G106*100/COUNTA(B20:C104),0)</f>
        <v>65</v>
      </c>
      <c r="H107" s="31">
        <f>ROUND(H106*100/COUNTA(B20:C104),0)</f>
        <v>65</v>
      </c>
    </row>
    <row r="108" spans="1:8">
      <c r="A108" s="115"/>
      <c r="B108" s="116"/>
      <c r="C108" s="116"/>
      <c r="D108" s="109" t="s">
        <v>219</v>
      </c>
      <c r="E108" s="109"/>
      <c r="F108" s="109"/>
      <c r="G108" s="41">
        <f>IF(G107&lt;C13,0,IF(G107&lt;E13,1,IF(G107&lt;G13,2,3)))</f>
        <v>2</v>
      </c>
      <c r="H108" s="45">
        <f>IF(H107&lt;C13,0,IF(H107&lt;E13,1,IF(H107&lt;G13,2,3)))</f>
        <v>2</v>
      </c>
    </row>
    <row r="109" spans="1:8" ht="15" customHeight="1" thickBot="1">
      <c r="A109" s="117"/>
      <c r="B109" s="118"/>
      <c r="C109" s="118"/>
      <c r="D109" s="110" t="s">
        <v>478</v>
      </c>
      <c r="E109" s="110"/>
      <c r="F109" s="110"/>
      <c r="G109" s="111">
        <f>AVERAGE(G108:H108)</f>
        <v>2</v>
      </c>
      <c r="H109" s="112"/>
    </row>
  </sheetData>
  <sheetProtection deleteRows="0"/>
  <mergeCells count="203">
    <mergeCell ref="D82:F82"/>
    <mergeCell ref="D84:F84"/>
    <mergeCell ref="D85:F85"/>
    <mergeCell ref="D86:F86"/>
    <mergeCell ref="D87:F87"/>
    <mergeCell ref="D88:F88"/>
    <mergeCell ref="A1:H1"/>
    <mergeCell ref="A2:H2"/>
    <mergeCell ref="A3:H3"/>
    <mergeCell ref="A7:C7"/>
    <mergeCell ref="D7:H7"/>
    <mergeCell ref="A8:C8"/>
    <mergeCell ref="D8:H8"/>
    <mergeCell ref="B19:C19"/>
    <mergeCell ref="B20:C20"/>
    <mergeCell ref="C12:D12"/>
    <mergeCell ref="C13:D13"/>
    <mergeCell ref="A12:B13"/>
    <mergeCell ref="E12:F12"/>
    <mergeCell ref="E13:F13"/>
    <mergeCell ref="G12:H12"/>
    <mergeCell ref="G13:H13"/>
    <mergeCell ref="A10:B11"/>
    <mergeCell ref="A17:H17"/>
    <mergeCell ref="C15:D15"/>
    <mergeCell ref="G15:H15"/>
    <mergeCell ref="A5:H5"/>
    <mergeCell ref="D19:F19"/>
    <mergeCell ref="B29:C29"/>
    <mergeCell ref="A14:B15"/>
    <mergeCell ref="G10:H10"/>
    <mergeCell ref="G11:H11"/>
    <mergeCell ref="C14:D14"/>
    <mergeCell ref="E14:F14"/>
    <mergeCell ref="E15:F15"/>
    <mergeCell ref="G14:H14"/>
    <mergeCell ref="B21:C21"/>
    <mergeCell ref="B22:C22"/>
    <mergeCell ref="B23:C23"/>
    <mergeCell ref="B26:C26"/>
    <mergeCell ref="B27:C27"/>
    <mergeCell ref="B28:C28"/>
    <mergeCell ref="B24:C24"/>
    <mergeCell ref="B25:C25"/>
    <mergeCell ref="D20:F20"/>
    <mergeCell ref="D21:F21"/>
    <mergeCell ref="D22:F22"/>
    <mergeCell ref="D23:F23"/>
    <mergeCell ref="D24:F24"/>
    <mergeCell ref="D25:F25"/>
    <mergeCell ref="D26:F26"/>
    <mergeCell ref="D27:F27"/>
    <mergeCell ref="B99:C99"/>
    <mergeCell ref="B100:C100"/>
    <mergeCell ref="B101:C101"/>
    <mergeCell ref="B37:C37"/>
    <mergeCell ref="B38:C38"/>
    <mergeCell ref="B39:C39"/>
    <mergeCell ref="B40:C40"/>
    <mergeCell ref="B44:C44"/>
    <mergeCell ref="B45:C45"/>
    <mergeCell ref="B46:C46"/>
    <mergeCell ref="B43:C43"/>
    <mergeCell ref="B77:C77"/>
    <mergeCell ref="B78:C78"/>
    <mergeCell ref="B79:C79"/>
    <mergeCell ref="B65:C65"/>
    <mergeCell ref="B66:C66"/>
    <mergeCell ref="B67:C67"/>
    <mergeCell ref="B68:C68"/>
    <mergeCell ref="B69:C69"/>
    <mergeCell ref="B70:C70"/>
    <mergeCell ref="B73:C73"/>
    <mergeCell ref="B74:C74"/>
    <mergeCell ref="B75:C75"/>
    <mergeCell ref="B76:C76"/>
    <mergeCell ref="B71:C71"/>
    <mergeCell ref="B72:C72"/>
    <mergeCell ref="B61:C61"/>
    <mergeCell ref="B62:C62"/>
    <mergeCell ref="B63:C63"/>
    <mergeCell ref="B64:C64"/>
    <mergeCell ref="B54:C54"/>
    <mergeCell ref="B55:C55"/>
    <mergeCell ref="B56:C56"/>
    <mergeCell ref="B57:C57"/>
    <mergeCell ref="B58:C58"/>
    <mergeCell ref="B59:C59"/>
    <mergeCell ref="B60:C60"/>
    <mergeCell ref="B49:C49"/>
    <mergeCell ref="D38:F38"/>
    <mergeCell ref="D39:F39"/>
    <mergeCell ref="D40:F40"/>
    <mergeCell ref="D41:F41"/>
    <mergeCell ref="D42:F42"/>
    <mergeCell ref="D43:F43"/>
    <mergeCell ref="D44:F44"/>
    <mergeCell ref="B53:C53"/>
    <mergeCell ref="B47:C47"/>
    <mergeCell ref="B48:C48"/>
    <mergeCell ref="B50:C50"/>
    <mergeCell ref="B51:C51"/>
    <mergeCell ref="B52:C52"/>
    <mergeCell ref="D54:F54"/>
    <mergeCell ref="D55:F55"/>
    <mergeCell ref="D56:F56"/>
    <mergeCell ref="D45:F45"/>
    <mergeCell ref="D46:F46"/>
    <mergeCell ref="D47:F47"/>
    <mergeCell ref="B30:C30"/>
    <mergeCell ref="B31:C31"/>
    <mergeCell ref="B32:C32"/>
    <mergeCell ref="B33:C33"/>
    <mergeCell ref="B34:C34"/>
    <mergeCell ref="B35:C35"/>
    <mergeCell ref="B36:C36"/>
    <mergeCell ref="B41:C41"/>
    <mergeCell ref="B42:C42"/>
    <mergeCell ref="D37:F37"/>
    <mergeCell ref="B96:C96"/>
    <mergeCell ref="B97:C97"/>
    <mergeCell ref="B102:C102"/>
    <mergeCell ref="D83:F83"/>
    <mergeCell ref="A106:C109"/>
    <mergeCell ref="B80:C80"/>
    <mergeCell ref="B81:C81"/>
    <mergeCell ref="B82:C82"/>
    <mergeCell ref="B104:C104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103:C103"/>
    <mergeCell ref="B98:C98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59:F59"/>
    <mergeCell ref="D60:F60"/>
    <mergeCell ref="D61:F61"/>
    <mergeCell ref="D62:F62"/>
    <mergeCell ref="D63:F63"/>
    <mergeCell ref="D64:F64"/>
    <mergeCell ref="D65:F65"/>
    <mergeCell ref="D66:F66"/>
    <mergeCell ref="D48:F48"/>
    <mergeCell ref="D49:F49"/>
    <mergeCell ref="D50:F50"/>
    <mergeCell ref="D51:F51"/>
    <mergeCell ref="D52:F52"/>
    <mergeCell ref="D53:F53"/>
    <mergeCell ref="D57:F57"/>
    <mergeCell ref="D58:F58"/>
    <mergeCell ref="D67:F67"/>
    <mergeCell ref="D70:F70"/>
    <mergeCell ref="D71:F71"/>
    <mergeCell ref="D72:F72"/>
    <mergeCell ref="D73:F73"/>
    <mergeCell ref="D74:F74"/>
    <mergeCell ref="D75:F75"/>
    <mergeCell ref="D76:F76"/>
    <mergeCell ref="D77:F77"/>
    <mergeCell ref="D68:F68"/>
    <mergeCell ref="D69:F69"/>
    <mergeCell ref="D78:F78"/>
    <mergeCell ref="D101:F101"/>
    <mergeCell ref="D102:F102"/>
    <mergeCell ref="D103:F103"/>
    <mergeCell ref="D104:F104"/>
    <mergeCell ref="D107:F107"/>
    <mergeCell ref="D109:F109"/>
    <mergeCell ref="D108:F108"/>
    <mergeCell ref="G109:H109"/>
    <mergeCell ref="D92:F92"/>
    <mergeCell ref="D93:F93"/>
    <mergeCell ref="D94:F94"/>
    <mergeCell ref="D95:F95"/>
    <mergeCell ref="D96:F96"/>
    <mergeCell ref="D97:F97"/>
    <mergeCell ref="D98:F98"/>
    <mergeCell ref="D99:F99"/>
    <mergeCell ref="D100:F100"/>
    <mergeCell ref="D89:F89"/>
    <mergeCell ref="D90:F90"/>
    <mergeCell ref="D91:F91"/>
    <mergeCell ref="D79:F79"/>
    <mergeCell ref="D80:F80"/>
    <mergeCell ref="D81:F81"/>
  </mergeCells>
  <printOptions horizontalCentered="1"/>
  <pageMargins left="0.6" right="0.6" top="0.8" bottom="0.8" header="0.6" footer="0.6"/>
  <pageSetup paperSize="9" orientation="portrait" r:id="rId1"/>
  <headerFooter>
    <oddHeader>&amp;RI2IT / ACAD / AT / 02   Ver  01</oddHeader>
    <oddFooter>&amp;R&amp;"Bookman Old Style,Regular"&amp;10Sign of Faculty:______________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06"/>
  <sheetViews>
    <sheetView view="pageLayout" topLeftCell="A90" workbookViewId="0">
      <selection sqref="A1:U1"/>
    </sheetView>
  </sheetViews>
  <sheetFormatPr defaultColWidth="9.1796875" defaultRowHeight="14"/>
  <cols>
    <col min="1" max="1" width="10.54296875" style="170" customWidth="1"/>
    <col min="2" max="2" width="27.26953125" style="170" customWidth="1"/>
    <col min="3" max="3" width="11.1796875" style="170" customWidth="1"/>
    <col min="4" max="21" width="6.81640625" style="170" customWidth="1"/>
    <col min="22" max="16384" width="9.1796875" style="170"/>
  </cols>
  <sheetData>
    <row r="1" spans="1:21" ht="40.5" customHeight="1">
      <c r="A1" s="168" t="s">
        <v>201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</row>
    <row r="2" spans="1:21" ht="18" customHeight="1">
      <c r="A2" s="171" t="s">
        <v>182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</row>
    <row r="3" spans="1:21" ht="18" customHeight="1">
      <c r="A3" s="172" t="s">
        <v>488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</row>
    <row r="4" spans="1:21" ht="7" customHeight="1" thickBot="1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</row>
    <row r="5" spans="1:21" ht="18.5" thickTop="1" thickBot="1">
      <c r="A5" s="174" t="s">
        <v>202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</row>
    <row r="6" spans="1:21" ht="6.65" customHeight="1" thickTop="1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</row>
    <row r="7" spans="1:21">
      <c r="A7" s="176" t="s">
        <v>14</v>
      </c>
      <c r="B7" s="176"/>
      <c r="C7" s="176"/>
      <c r="D7" s="176"/>
      <c r="E7" s="176"/>
      <c r="F7" s="176"/>
      <c r="G7" s="176"/>
      <c r="H7" s="176"/>
      <c r="I7" s="176" t="s">
        <v>185</v>
      </c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</row>
    <row r="8" spans="1:21">
      <c r="A8" s="176" t="s">
        <v>405</v>
      </c>
      <c r="B8" s="176"/>
      <c r="C8" s="176"/>
      <c r="D8" s="176"/>
      <c r="E8" s="176"/>
      <c r="F8" s="176"/>
      <c r="G8" s="176"/>
      <c r="H8" s="176"/>
      <c r="I8" s="176" t="s">
        <v>15</v>
      </c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</row>
    <row r="9" spans="1:21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</row>
    <row r="10" spans="1:21">
      <c r="A10" s="178" t="s">
        <v>24</v>
      </c>
      <c r="B10" s="178"/>
      <c r="C10" s="179" t="s">
        <v>10</v>
      </c>
      <c r="D10" s="178" t="str">
        <f>'CP - 01 CO CEO Th'!A18</f>
        <v>CO301.1</v>
      </c>
      <c r="E10" s="178"/>
      <c r="F10" s="178"/>
      <c r="G10" s="178" t="str">
        <f>'CP - 01 CO CEO Th'!A19</f>
        <v>CO301.2</v>
      </c>
      <c r="H10" s="178"/>
      <c r="I10" s="178"/>
      <c r="J10" s="178" t="str">
        <f>'CP - 01 CO CEO Th'!A20</f>
        <v>CO301.3</v>
      </c>
      <c r="K10" s="178"/>
      <c r="L10" s="178"/>
      <c r="M10" s="178" t="str">
        <f>'CP - 01 CO CEO Th'!A21</f>
        <v>CO301.4</v>
      </c>
      <c r="N10" s="178"/>
      <c r="O10" s="178"/>
      <c r="P10" s="178" t="str">
        <f>'CP - 01 CO CEO Th'!A22</f>
        <v>CO301.5</v>
      </c>
      <c r="Q10" s="178"/>
      <c r="R10" s="178"/>
      <c r="S10" s="178" t="str">
        <f>'CP - 01 CO CEO Th'!A23</f>
        <v>CO301.6</v>
      </c>
      <c r="T10" s="178"/>
      <c r="U10" s="178"/>
    </row>
    <row r="11" spans="1:21">
      <c r="A11" s="178"/>
      <c r="B11" s="178"/>
      <c r="C11" s="179" t="s">
        <v>25</v>
      </c>
      <c r="D11" s="180">
        <v>0.5</v>
      </c>
      <c r="E11" s="178"/>
      <c r="F11" s="178"/>
      <c r="G11" s="180">
        <v>0.5</v>
      </c>
      <c r="H11" s="178"/>
      <c r="I11" s="178"/>
      <c r="J11" s="180">
        <v>0.5</v>
      </c>
      <c r="K11" s="178"/>
      <c r="L11" s="178"/>
      <c r="M11" s="180">
        <v>0.5</v>
      </c>
      <c r="N11" s="178"/>
      <c r="O11" s="178"/>
      <c r="P11" s="180">
        <v>0.5</v>
      </c>
      <c r="Q11" s="178"/>
      <c r="R11" s="178"/>
      <c r="S11" s="180">
        <v>0.5</v>
      </c>
      <c r="T11" s="178"/>
      <c r="U11" s="178"/>
    </row>
    <row r="12" spans="1:21" ht="6.65" customHeight="1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</row>
    <row r="13" spans="1:21" s="185" customFormat="1" ht="15" customHeight="1">
      <c r="A13" s="182" t="s">
        <v>219</v>
      </c>
      <c r="B13" s="182"/>
      <c r="C13" s="183"/>
      <c r="D13" s="184" t="s">
        <v>381</v>
      </c>
      <c r="E13" s="184" t="s">
        <v>382</v>
      </c>
      <c r="F13" s="184" t="s">
        <v>383</v>
      </c>
      <c r="G13" s="182" t="str">
        <f>CONCATENATE("More than ",D14, " %students achieved the Goal")</f>
        <v>More than 50 %students achieved the Goal</v>
      </c>
      <c r="H13" s="182"/>
      <c r="I13" s="182"/>
      <c r="J13" s="182"/>
      <c r="K13" s="182"/>
      <c r="L13" s="182" t="str">
        <f>CONCATENATE("More than ",E14, " %students achieved the Goal")</f>
        <v>More than 60 %students achieved the Goal</v>
      </c>
      <c r="M13" s="182"/>
      <c r="N13" s="182"/>
      <c r="O13" s="182"/>
      <c r="P13" s="182"/>
      <c r="Q13" s="182" t="str">
        <f>CONCATENATE("More than ",F14, " %students achieved the Goal")</f>
        <v>More than 70 %students achieved the Goal</v>
      </c>
      <c r="R13" s="182"/>
      <c r="S13" s="182"/>
      <c r="T13" s="182"/>
      <c r="U13" s="182"/>
    </row>
    <row r="14" spans="1:21" s="185" customFormat="1" ht="15" customHeight="1">
      <c r="A14" s="182"/>
      <c r="B14" s="182"/>
      <c r="C14" s="186" t="s">
        <v>220</v>
      </c>
      <c r="D14" s="184">
        <v>50</v>
      </c>
      <c r="E14" s="184">
        <v>60</v>
      </c>
      <c r="F14" s="184">
        <v>70</v>
      </c>
      <c r="G14" s="182">
        <v>1</v>
      </c>
      <c r="H14" s="182"/>
      <c r="I14" s="182"/>
      <c r="J14" s="182"/>
      <c r="K14" s="182"/>
      <c r="L14" s="182">
        <v>2</v>
      </c>
      <c r="M14" s="182"/>
      <c r="N14" s="182"/>
      <c r="O14" s="182"/>
      <c r="P14" s="182"/>
      <c r="Q14" s="182">
        <v>3</v>
      </c>
      <c r="R14" s="182"/>
      <c r="S14" s="182"/>
      <c r="T14" s="182"/>
      <c r="U14" s="182"/>
    </row>
    <row r="15" spans="1:21" s="185" customFormat="1" ht="6.65" customHeight="1">
      <c r="A15" s="187"/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</row>
    <row r="16" spans="1:21" s="185" customFormat="1" ht="13">
      <c r="A16" s="188" t="s">
        <v>9</v>
      </c>
      <c r="B16" s="182">
        <f>COUNTA(B19:B103)</f>
        <v>85</v>
      </c>
      <c r="C16" s="182"/>
      <c r="D16" s="182" t="s">
        <v>6</v>
      </c>
      <c r="E16" s="182"/>
      <c r="F16" s="182" t="s">
        <v>5</v>
      </c>
      <c r="G16" s="182" t="s">
        <v>6</v>
      </c>
      <c r="H16" s="182"/>
      <c r="I16" s="182" t="s">
        <v>5</v>
      </c>
      <c r="J16" s="182" t="s">
        <v>7</v>
      </c>
      <c r="K16" s="182"/>
      <c r="L16" s="182" t="s">
        <v>5</v>
      </c>
      <c r="M16" s="182" t="s">
        <v>7</v>
      </c>
      <c r="N16" s="182"/>
      <c r="O16" s="182" t="s">
        <v>5</v>
      </c>
      <c r="P16" s="182" t="s">
        <v>8</v>
      </c>
      <c r="Q16" s="182"/>
      <c r="R16" s="182" t="s">
        <v>5</v>
      </c>
      <c r="S16" s="182" t="s">
        <v>8</v>
      </c>
      <c r="T16" s="182"/>
      <c r="U16" s="182" t="s">
        <v>5</v>
      </c>
    </row>
    <row r="17" spans="1:21" s="185" customFormat="1" ht="25" customHeight="1">
      <c r="A17" s="188"/>
      <c r="B17" s="182"/>
      <c r="C17" s="182"/>
      <c r="D17" s="184">
        <v>5</v>
      </c>
      <c r="E17" s="184">
        <v>5</v>
      </c>
      <c r="F17" s="182"/>
      <c r="G17" s="184">
        <v>5</v>
      </c>
      <c r="H17" s="184">
        <v>5</v>
      </c>
      <c r="I17" s="182"/>
      <c r="J17" s="184">
        <v>5</v>
      </c>
      <c r="K17" s="184">
        <v>5</v>
      </c>
      <c r="L17" s="182"/>
      <c r="M17" s="184">
        <v>5</v>
      </c>
      <c r="N17" s="184">
        <v>5</v>
      </c>
      <c r="O17" s="182"/>
      <c r="P17" s="184">
        <v>5</v>
      </c>
      <c r="Q17" s="184">
        <v>5</v>
      </c>
      <c r="R17" s="182"/>
      <c r="S17" s="184">
        <v>5</v>
      </c>
      <c r="T17" s="184">
        <v>5</v>
      </c>
      <c r="U17" s="182"/>
    </row>
    <row r="18" spans="1:21" s="185" customFormat="1" ht="13">
      <c r="A18" s="186" t="s">
        <v>0</v>
      </c>
      <c r="B18" s="189" t="s">
        <v>1</v>
      </c>
      <c r="C18" s="189"/>
      <c r="D18" s="186" t="s">
        <v>16</v>
      </c>
      <c r="E18" s="186" t="s">
        <v>4</v>
      </c>
      <c r="F18" s="186">
        <v>10</v>
      </c>
      <c r="G18" s="186" t="s">
        <v>17</v>
      </c>
      <c r="H18" s="186" t="s">
        <v>18</v>
      </c>
      <c r="I18" s="186">
        <v>10</v>
      </c>
      <c r="J18" s="186" t="s">
        <v>16</v>
      </c>
      <c r="K18" s="186" t="s">
        <v>4</v>
      </c>
      <c r="L18" s="186">
        <v>10</v>
      </c>
      <c r="M18" s="186" t="s">
        <v>17</v>
      </c>
      <c r="N18" s="186" t="s">
        <v>18</v>
      </c>
      <c r="O18" s="186">
        <v>10</v>
      </c>
      <c r="P18" s="186" t="s">
        <v>17</v>
      </c>
      <c r="Q18" s="186" t="s">
        <v>18</v>
      </c>
      <c r="R18" s="186">
        <v>10</v>
      </c>
      <c r="S18" s="186" t="s">
        <v>17</v>
      </c>
      <c r="T18" s="186" t="s">
        <v>18</v>
      </c>
      <c r="U18" s="186">
        <v>10</v>
      </c>
    </row>
    <row r="19" spans="1:21">
      <c r="A19" s="163" t="s">
        <v>28</v>
      </c>
      <c r="B19" s="123" t="s">
        <v>105</v>
      </c>
      <c r="C19" s="123"/>
      <c r="D19" s="190">
        <v>4</v>
      </c>
      <c r="E19" s="190">
        <v>4</v>
      </c>
      <c r="F19" s="190">
        <f>SUM(D19:E19)</f>
        <v>8</v>
      </c>
      <c r="G19" s="190">
        <v>4</v>
      </c>
      <c r="H19" s="190">
        <v>4</v>
      </c>
      <c r="I19" s="190">
        <f>SUM(G19:H19)</f>
        <v>8</v>
      </c>
      <c r="J19" s="190">
        <v>5</v>
      </c>
      <c r="K19" s="190">
        <v>4</v>
      </c>
      <c r="L19" s="190">
        <f>SUM(J19:K19)</f>
        <v>9</v>
      </c>
      <c r="M19" s="190">
        <v>4</v>
      </c>
      <c r="N19" s="190">
        <v>5</v>
      </c>
      <c r="O19" s="190">
        <f>SUM(M19:N19)</f>
        <v>9</v>
      </c>
      <c r="P19" s="190">
        <v>5</v>
      </c>
      <c r="Q19" s="190">
        <v>5</v>
      </c>
      <c r="R19" s="190">
        <f>SUM(P19:Q19)</f>
        <v>10</v>
      </c>
      <c r="S19" s="190">
        <v>5</v>
      </c>
      <c r="T19" s="190">
        <v>5</v>
      </c>
      <c r="U19" s="190">
        <f>SUM(S19:T19)</f>
        <v>10</v>
      </c>
    </row>
    <row r="20" spans="1:21">
      <c r="A20" s="163" t="s">
        <v>29</v>
      </c>
      <c r="B20" s="123" t="s">
        <v>106</v>
      </c>
      <c r="C20" s="123"/>
      <c r="D20" s="190">
        <v>2</v>
      </c>
      <c r="E20" s="190">
        <v>4</v>
      </c>
      <c r="F20" s="190">
        <f t="shared" ref="F20:F103" si="0">SUM(D20:E20)</f>
        <v>6</v>
      </c>
      <c r="G20" s="190">
        <v>3</v>
      </c>
      <c r="H20" s="190">
        <v>4</v>
      </c>
      <c r="I20" s="190">
        <f t="shared" ref="I20:I103" si="1">SUM(G20:H20)</f>
        <v>7</v>
      </c>
      <c r="J20" s="190"/>
      <c r="K20" s="190"/>
      <c r="L20" s="190">
        <f t="shared" ref="L20:L103" si="2">SUM(J20:K20)</f>
        <v>0</v>
      </c>
      <c r="M20" s="190"/>
      <c r="N20" s="190"/>
      <c r="O20" s="190">
        <f t="shared" ref="O20:O103" si="3">SUM(M20:N20)</f>
        <v>0</v>
      </c>
      <c r="P20" s="190"/>
      <c r="Q20" s="190"/>
      <c r="R20" s="190">
        <f t="shared" ref="R20:R103" si="4">SUM(P20:Q20)</f>
        <v>0</v>
      </c>
      <c r="S20" s="190"/>
      <c r="T20" s="190"/>
      <c r="U20" s="190">
        <f t="shared" ref="U20:U103" si="5">SUM(S20:T20)</f>
        <v>0</v>
      </c>
    </row>
    <row r="21" spans="1:21">
      <c r="A21" s="163" t="s">
        <v>30</v>
      </c>
      <c r="B21" s="123" t="s">
        <v>107</v>
      </c>
      <c r="C21" s="123"/>
      <c r="D21" s="190">
        <v>3</v>
      </c>
      <c r="E21" s="190">
        <v>3</v>
      </c>
      <c r="F21" s="190">
        <f t="shared" si="0"/>
        <v>6</v>
      </c>
      <c r="G21" s="190">
        <v>2</v>
      </c>
      <c r="H21" s="190">
        <v>4</v>
      </c>
      <c r="I21" s="190">
        <f t="shared" si="1"/>
        <v>6</v>
      </c>
      <c r="J21" s="190"/>
      <c r="K21" s="190"/>
      <c r="L21" s="190">
        <f t="shared" si="2"/>
        <v>0</v>
      </c>
      <c r="M21" s="190"/>
      <c r="N21" s="190"/>
      <c r="O21" s="190">
        <f t="shared" si="3"/>
        <v>0</v>
      </c>
      <c r="P21" s="190"/>
      <c r="Q21" s="190"/>
      <c r="R21" s="190">
        <f t="shared" si="4"/>
        <v>0</v>
      </c>
      <c r="S21" s="190"/>
      <c r="T21" s="190"/>
      <c r="U21" s="190">
        <f t="shared" si="5"/>
        <v>0</v>
      </c>
    </row>
    <row r="22" spans="1:21">
      <c r="A22" s="163" t="s">
        <v>31</v>
      </c>
      <c r="B22" s="123" t="s">
        <v>108</v>
      </c>
      <c r="C22" s="123"/>
      <c r="D22" s="190">
        <v>4</v>
      </c>
      <c r="E22" s="190">
        <v>5</v>
      </c>
      <c r="F22" s="190">
        <f t="shared" si="0"/>
        <v>9</v>
      </c>
      <c r="G22" s="190">
        <v>3</v>
      </c>
      <c r="H22" s="190">
        <v>3</v>
      </c>
      <c r="I22" s="190">
        <f t="shared" si="1"/>
        <v>6</v>
      </c>
      <c r="J22" s="190"/>
      <c r="K22" s="190"/>
      <c r="L22" s="190">
        <f t="shared" si="2"/>
        <v>0</v>
      </c>
      <c r="M22" s="190"/>
      <c r="N22" s="190"/>
      <c r="O22" s="190">
        <f t="shared" si="3"/>
        <v>0</v>
      </c>
      <c r="P22" s="190"/>
      <c r="Q22" s="190"/>
      <c r="R22" s="190">
        <f t="shared" si="4"/>
        <v>0</v>
      </c>
      <c r="S22" s="190"/>
      <c r="T22" s="190"/>
      <c r="U22" s="190">
        <f t="shared" si="5"/>
        <v>0</v>
      </c>
    </row>
    <row r="23" spans="1:21">
      <c r="A23" s="163" t="s">
        <v>32</v>
      </c>
      <c r="B23" s="123" t="s">
        <v>109</v>
      </c>
      <c r="C23" s="123"/>
      <c r="D23" s="190">
        <v>5</v>
      </c>
      <c r="E23" s="190">
        <v>3</v>
      </c>
      <c r="F23" s="190">
        <f t="shared" si="0"/>
        <v>8</v>
      </c>
      <c r="G23" s="190">
        <v>4</v>
      </c>
      <c r="H23" s="190">
        <v>5</v>
      </c>
      <c r="I23" s="190">
        <f t="shared" si="1"/>
        <v>9</v>
      </c>
      <c r="J23" s="190"/>
      <c r="K23" s="190"/>
      <c r="L23" s="190">
        <f t="shared" si="2"/>
        <v>0</v>
      </c>
      <c r="M23" s="190"/>
      <c r="N23" s="190"/>
      <c r="O23" s="190">
        <f t="shared" si="3"/>
        <v>0</v>
      </c>
      <c r="P23" s="190"/>
      <c r="Q23" s="190"/>
      <c r="R23" s="190">
        <f t="shared" si="4"/>
        <v>0</v>
      </c>
      <c r="S23" s="190"/>
      <c r="T23" s="190"/>
      <c r="U23" s="190">
        <f t="shared" si="5"/>
        <v>0</v>
      </c>
    </row>
    <row r="24" spans="1:21">
      <c r="A24" s="163" t="s">
        <v>33</v>
      </c>
      <c r="B24" s="123" t="s">
        <v>110</v>
      </c>
      <c r="C24" s="123"/>
      <c r="D24" s="190">
        <v>3</v>
      </c>
      <c r="E24" s="190">
        <v>4</v>
      </c>
      <c r="F24" s="190">
        <f t="shared" si="0"/>
        <v>7</v>
      </c>
      <c r="G24" s="190">
        <v>5</v>
      </c>
      <c r="H24" s="190">
        <v>3</v>
      </c>
      <c r="I24" s="190">
        <f t="shared" si="1"/>
        <v>8</v>
      </c>
      <c r="J24" s="190"/>
      <c r="K24" s="190"/>
      <c r="L24" s="190">
        <f t="shared" si="2"/>
        <v>0</v>
      </c>
      <c r="M24" s="190"/>
      <c r="N24" s="190"/>
      <c r="O24" s="190">
        <f t="shared" si="3"/>
        <v>0</v>
      </c>
      <c r="P24" s="190"/>
      <c r="Q24" s="190"/>
      <c r="R24" s="190">
        <f t="shared" si="4"/>
        <v>0</v>
      </c>
      <c r="S24" s="190"/>
      <c r="T24" s="190"/>
      <c r="U24" s="190">
        <f t="shared" si="5"/>
        <v>0</v>
      </c>
    </row>
    <row r="25" spans="1:21">
      <c r="A25" s="163" t="s">
        <v>34</v>
      </c>
      <c r="B25" s="123" t="s">
        <v>111</v>
      </c>
      <c r="C25" s="123"/>
      <c r="D25" s="190">
        <v>2</v>
      </c>
      <c r="E25" s="190">
        <v>4</v>
      </c>
      <c r="F25" s="190">
        <f t="shared" si="0"/>
        <v>6</v>
      </c>
      <c r="G25" s="190">
        <v>3</v>
      </c>
      <c r="H25" s="190">
        <v>4</v>
      </c>
      <c r="I25" s="190">
        <f t="shared" si="1"/>
        <v>7</v>
      </c>
      <c r="J25" s="190"/>
      <c r="K25" s="190"/>
      <c r="L25" s="190">
        <f t="shared" si="2"/>
        <v>0</v>
      </c>
      <c r="M25" s="190"/>
      <c r="N25" s="190"/>
      <c r="O25" s="190">
        <f t="shared" si="3"/>
        <v>0</v>
      </c>
      <c r="P25" s="190"/>
      <c r="Q25" s="190"/>
      <c r="R25" s="190">
        <f t="shared" si="4"/>
        <v>0</v>
      </c>
      <c r="S25" s="190"/>
      <c r="T25" s="190"/>
      <c r="U25" s="190">
        <f t="shared" si="5"/>
        <v>0</v>
      </c>
    </row>
    <row r="26" spans="1:21">
      <c r="A26" s="163" t="s">
        <v>35</v>
      </c>
      <c r="B26" s="123" t="s">
        <v>112</v>
      </c>
      <c r="C26" s="123"/>
      <c r="D26" s="190">
        <v>4</v>
      </c>
      <c r="E26" s="190">
        <v>3</v>
      </c>
      <c r="F26" s="190">
        <f t="shared" si="0"/>
        <v>7</v>
      </c>
      <c r="G26" s="190">
        <v>2</v>
      </c>
      <c r="H26" s="190">
        <v>4</v>
      </c>
      <c r="I26" s="190">
        <f t="shared" si="1"/>
        <v>6</v>
      </c>
      <c r="J26" s="190"/>
      <c r="K26" s="190"/>
      <c r="L26" s="190">
        <f t="shared" si="2"/>
        <v>0</v>
      </c>
      <c r="M26" s="190"/>
      <c r="N26" s="190"/>
      <c r="O26" s="190">
        <f t="shared" si="3"/>
        <v>0</v>
      </c>
      <c r="P26" s="190"/>
      <c r="Q26" s="190"/>
      <c r="R26" s="190">
        <f t="shared" si="4"/>
        <v>0</v>
      </c>
      <c r="S26" s="190"/>
      <c r="T26" s="190"/>
      <c r="U26" s="190">
        <f t="shared" si="5"/>
        <v>0</v>
      </c>
    </row>
    <row r="27" spans="1:21">
      <c r="A27" s="163" t="s">
        <v>36</v>
      </c>
      <c r="B27" s="123" t="s">
        <v>113</v>
      </c>
      <c r="C27" s="123"/>
      <c r="D27" s="190">
        <v>4</v>
      </c>
      <c r="E27" s="190">
        <v>5</v>
      </c>
      <c r="F27" s="190">
        <f t="shared" si="0"/>
        <v>9</v>
      </c>
      <c r="G27" s="190">
        <v>4</v>
      </c>
      <c r="H27" s="190">
        <v>3</v>
      </c>
      <c r="I27" s="190">
        <f t="shared" si="1"/>
        <v>7</v>
      </c>
      <c r="J27" s="190"/>
      <c r="K27" s="190"/>
      <c r="L27" s="190">
        <f t="shared" si="2"/>
        <v>0</v>
      </c>
      <c r="M27" s="190"/>
      <c r="N27" s="190"/>
      <c r="O27" s="190">
        <f t="shared" si="3"/>
        <v>0</v>
      </c>
      <c r="P27" s="190"/>
      <c r="Q27" s="190"/>
      <c r="R27" s="190">
        <f t="shared" si="4"/>
        <v>0</v>
      </c>
      <c r="S27" s="190"/>
      <c r="T27" s="190"/>
      <c r="U27" s="190">
        <f t="shared" si="5"/>
        <v>0</v>
      </c>
    </row>
    <row r="28" spans="1:21">
      <c r="A28" s="163" t="s">
        <v>37</v>
      </c>
      <c r="B28" s="123" t="s">
        <v>114</v>
      </c>
      <c r="C28" s="123"/>
      <c r="D28" s="190">
        <v>5</v>
      </c>
      <c r="E28" s="190">
        <v>3</v>
      </c>
      <c r="F28" s="190">
        <f t="shared" si="0"/>
        <v>8</v>
      </c>
      <c r="G28" s="190">
        <v>4</v>
      </c>
      <c r="H28" s="190">
        <v>5</v>
      </c>
      <c r="I28" s="190">
        <f t="shared" si="1"/>
        <v>9</v>
      </c>
      <c r="J28" s="190"/>
      <c r="K28" s="190"/>
      <c r="L28" s="190">
        <f t="shared" si="2"/>
        <v>0</v>
      </c>
      <c r="M28" s="190"/>
      <c r="N28" s="190"/>
      <c r="O28" s="190">
        <f t="shared" si="3"/>
        <v>0</v>
      </c>
      <c r="P28" s="190"/>
      <c r="Q28" s="190"/>
      <c r="R28" s="190">
        <f t="shared" si="4"/>
        <v>0</v>
      </c>
      <c r="S28" s="190"/>
      <c r="T28" s="190"/>
      <c r="U28" s="190">
        <f t="shared" si="5"/>
        <v>0</v>
      </c>
    </row>
    <row r="29" spans="1:21">
      <c r="A29" s="163" t="s">
        <v>38</v>
      </c>
      <c r="B29" s="123" t="s">
        <v>115</v>
      </c>
      <c r="C29" s="123"/>
      <c r="D29" s="190">
        <v>3</v>
      </c>
      <c r="E29" s="190">
        <v>4</v>
      </c>
      <c r="F29" s="190">
        <f t="shared" si="0"/>
        <v>7</v>
      </c>
      <c r="G29" s="190">
        <v>5</v>
      </c>
      <c r="H29" s="190">
        <v>3</v>
      </c>
      <c r="I29" s="190">
        <f t="shared" si="1"/>
        <v>8</v>
      </c>
      <c r="J29" s="190"/>
      <c r="K29" s="190"/>
      <c r="L29" s="190">
        <f t="shared" si="2"/>
        <v>0</v>
      </c>
      <c r="M29" s="190"/>
      <c r="N29" s="190"/>
      <c r="O29" s="190">
        <f t="shared" si="3"/>
        <v>0</v>
      </c>
      <c r="P29" s="190"/>
      <c r="Q29" s="190"/>
      <c r="R29" s="190">
        <f t="shared" si="4"/>
        <v>0</v>
      </c>
      <c r="S29" s="190"/>
      <c r="T29" s="190"/>
      <c r="U29" s="190">
        <f t="shared" si="5"/>
        <v>0</v>
      </c>
    </row>
    <row r="30" spans="1:21">
      <c r="A30" s="163" t="s">
        <v>39</v>
      </c>
      <c r="B30" s="123" t="s">
        <v>116</v>
      </c>
      <c r="C30" s="123"/>
      <c r="D30" s="190">
        <v>2</v>
      </c>
      <c r="E30" s="190">
        <v>4</v>
      </c>
      <c r="F30" s="190">
        <f t="shared" si="0"/>
        <v>6</v>
      </c>
      <c r="G30" s="190">
        <v>3</v>
      </c>
      <c r="H30" s="190">
        <v>4</v>
      </c>
      <c r="I30" s="190">
        <f t="shared" si="1"/>
        <v>7</v>
      </c>
      <c r="J30" s="190"/>
      <c r="K30" s="190"/>
      <c r="L30" s="190">
        <f t="shared" si="2"/>
        <v>0</v>
      </c>
      <c r="M30" s="190"/>
      <c r="N30" s="190"/>
      <c r="O30" s="190">
        <f t="shared" si="3"/>
        <v>0</v>
      </c>
      <c r="P30" s="190"/>
      <c r="Q30" s="190"/>
      <c r="R30" s="190">
        <f t="shared" si="4"/>
        <v>0</v>
      </c>
      <c r="S30" s="190"/>
      <c r="T30" s="190"/>
      <c r="U30" s="190">
        <f t="shared" si="5"/>
        <v>0</v>
      </c>
    </row>
    <row r="31" spans="1:21">
      <c r="A31" s="163" t="s">
        <v>40</v>
      </c>
      <c r="B31" s="123" t="s">
        <v>117</v>
      </c>
      <c r="C31" s="123"/>
      <c r="D31" s="190">
        <v>3</v>
      </c>
      <c r="E31" s="190">
        <v>3</v>
      </c>
      <c r="F31" s="190">
        <f t="shared" si="0"/>
        <v>6</v>
      </c>
      <c r="G31" s="190">
        <v>2</v>
      </c>
      <c r="H31" s="190">
        <v>4</v>
      </c>
      <c r="I31" s="190">
        <f t="shared" si="1"/>
        <v>6</v>
      </c>
      <c r="J31" s="190"/>
      <c r="K31" s="190"/>
      <c r="L31" s="190">
        <f t="shared" si="2"/>
        <v>0</v>
      </c>
      <c r="M31" s="190"/>
      <c r="N31" s="190"/>
      <c r="O31" s="190">
        <f t="shared" si="3"/>
        <v>0</v>
      </c>
      <c r="P31" s="190"/>
      <c r="Q31" s="190"/>
      <c r="R31" s="190">
        <f t="shared" si="4"/>
        <v>0</v>
      </c>
      <c r="S31" s="190"/>
      <c r="T31" s="190"/>
      <c r="U31" s="190">
        <f t="shared" si="5"/>
        <v>0</v>
      </c>
    </row>
    <row r="32" spans="1:21">
      <c r="A32" s="163" t="s">
        <v>41</v>
      </c>
      <c r="B32" s="123" t="s">
        <v>118</v>
      </c>
      <c r="C32" s="123"/>
      <c r="D32" s="190">
        <v>4</v>
      </c>
      <c r="E32" s="190">
        <v>5</v>
      </c>
      <c r="F32" s="190">
        <f t="shared" si="0"/>
        <v>9</v>
      </c>
      <c r="G32" s="190">
        <v>3</v>
      </c>
      <c r="H32" s="190">
        <v>3</v>
      </c>
      <c r="I32" s="190">
        <f t="shared" si="1"/>
        <v>6</v>
      </c>
      <c r="J32" s="190"/>
      <c r="K32" s="190"/>
      <c r="L32" s="190">
        <f t="shared" si="2"/>
        <v>0</v>
      </c>
      <c r="M32" s="190"/>
      <c r="N32" s="190"/>
      <c r="O32" s="190">
        <f t="shared" si="3"/>
        <v>0</v>
      </c>
      <c r="P32" s="190"/>
      <c r="Q32" s="190"/>
      <c r="R32" s="190">
        <f t="shared" si="4"/>
        <v>0</v>
      </c>
      <c r="S32" s="190"/>
      <c r="T32" s="190"/>
      <c r="U32" s="190">
        <f t="shared" si="5"/>
        <v>0</v>
      </c>
    </row>
    <row r="33" spans="1:21">
      <c r="A33" s="163" t="s">
        <v>42</v>
      </c>
      <c r="B33" s="123" t="s">
        <v>119</v>
      </c>
      <c r="C33" s="123"/>
      <c r="D33" s="190">
        <v>5</v>
      </c>
      <c r="E33" s="190">
        <v>3</v>
      </c>
      <c r="F33" s="190">
        <f t="shared" si="0"/>
        <v>8</v>
      </c>
      <c r="G33" s="190">
        <v>4</v>
      </c>
      <c r="H33" s="190">
        <v>5</v>
      </c>
      <c r="I33" s="190">
        <f t="shared" si="1"/>
        <v>9</v>
      </c>
      <c r="J33" s="190"/>
      <c r="K33" s="190"/>
      <c r="L33" s="190">
        <f t="shared" si="2"/>
        <v>0</v>
      </c>
      <c r="M33" s="190"/>
      <c r="N33" s="190"/>
      <c r="O33" s="190">
        <f t="shared" si="3"/>
        <v>0</v>
      </c>
      <c r="P33" s="190"/>
      <c r="Q33" s="190"/>
      <c r="R33" s="190">
        <f t="shared" si="4"/>
        <v>0</v>
      </c>
      <c r="S33" s="190"/>
      <c r="T33" s="190"/>
      <c r="U33" s="190">
        <f t="shared" si="5"/>
        <v>0</v>
      </c>
    </row>
    <row r="34" spans="1:21">
      <c r="A34" s="163" t="s">
        <v>43</v>
      </c>
      <c r="B34" s="123" t="s">
        <v>120</v>
      </c>
      <c r="C34" s="123"/>
      <c r="D34" s="190">
        <v>3</v>
      </c>
      <c r="E34" s="190">
        <v>3</v>
      </c>
      <c r="F34" s="190">
        <f t="shared" si="0"/>
        <v>6</v>
      </c>
      <c r="G34" s="190">
        <v>5</v>
      </c>
      <c r="H34" s="190">
        <v>3</v>
      </c>
      <c r="I34" s="190">
        <f t="shared" si="1"/>
        <v>8</v>
      </c>
      <c r="J34" s="190"/>
      <c r="K34" s="190"/>
      <c r="L34" s="190">
        <f t="shared" si="2"/>
        <v>0</v>
      </c>
      <c r="M34" s="190"/>
      <c r="N34" s="190"/>
      <c r="O34" s="190">
        <f t="shared" si="3"/>
        <v>0</v>
      </c>
      <c r="P34" s="190"/>
      <c r="Q34" s="190"/>
      <c r="R34" s="190">
        <f t="shared" si="4"/>
        <v>0</v>
      </c>
      <c r="S34" s="190"/>
      <c r="T34" s="190"/>
      <c r="U34" s="190">
        <f t="shared" si="5"/>
        <v>0</v>
      </c>
    </row>
    <row r="35" spans="1:21">
      <c r="A35" s="163" t="s">
        <v>44</v>
      </c>
      <c r="B35" s="123" t="s">
        <v>121</v>
      </c>
      <c r="C35" s="123"/>
      <c r="D35" s="190">
        <v>4</v>
      </c>
      <c r="E35" s="190">
        <v>5</v>
      </c>
      <c r="F35" s="190">
        <f t="shared" si="0"/>
        <v>9</v>
      </c>
      <c r="G35" s="190">
        <v>3</v>
      </c>
      <c r="H35" s="190">
        <v>3</v>
      </c>
      <c r="I35" s="190">
        <f t="shared" si="1"/>
        <v>6</v>
      </c>
      <c r="J35" s="190"/>
      <c r="K35" s="190"/>
      <c r="L35" s="190">
        <f t="shared" si="2"/>
        <v>0</v>
      </c>
      <c r="M35" s="190"/>
      <c r="N35" s="190"/>
      <c r="O35" s="190">
        <f t="shared" si="3"/>
        <v>0</v>
      </c>
      <c r="P35" s="190"/>
      <c r="Q35" s="190"/>
      <c r="R35" s="190">
        <f t="shared" si="4"/>
        <v>0</v>
      </c>
      <c r="S35" s="190"/>
      <c r="T35" s="190"/>
      <c r="U35" s="190">
        <f t="shared" si="5"/>
        <v>0</v>
      </c>
    </row>
    <row r="36" spans="1:21">
      <c r="A36" s="163" t="s">
        <v>45</v>
      </c>
      <c r="B36" s="123" t="s">
        <v>122</v>
      </c>
      <c r="C36" s="123"/>
      <c r="D36" s="190">
        <v>5</v>
      </c>
      <c r="E36" s="190">
        <v>3</v>
      </c>
      <c r="F36" s="190">
        <f t="shared" si="0"/>
        <v>8</v>
      </c>
      <c r="G36" s="190">
        <v>4</v>
      </c>
      <c r="H36" s="190">
        <v>5</v>
      </c>
      <c r="I36" s="190">
        <f t="shared" si="1"/>
        <v>9</v>
      </c>
      <c r="J36" s="190"/>
      <c r="K36" s="190"/>
      <c r="L36" s="190">
        <f t="shared" si="2"/>
        <v>0</v>
      </c>
      <c r="M36" s="190"/>
      <c r="N36" s="190"/>
      <c r="O36" s="190">
        <f t="shared" si="3"/>
        <v>0</v>
      </c>
      <c r="P36" s="190"/>
      <c r="Q36" s="190"/>
      <c r="R36" s="190">
        <f t="shared" si="4"/>
        <v>0</v>
      </c>
      <c r="S36" s="190"/>
      <c r="T36" s="190"/>
      <c r="U36" s="190">
        <f t="shared" si="5"/>
        <v>0</v>
      </c>
    </row>
    <row r="37" spans="1:21">
      <c r="A37" s="163" t="s">
        <v>46</v>
      </c>
      <c r="B37" s="123" t="s">
        <v>123</v>
      </c>
      <c r="C37" s="123"/>
      <c r="D37" s="190">
        <v>3</v>
      </c>
      <c r="E37" s="190">
        <v>4</v>
      </c>
      <c r="F37" s="190">
        <f t="shared" si="0"/>
        <v>7</v>
      </c>
      <c r="G37" s="190">
        <v>5</v>
      </c>
      <c r="H37" s="190">
        <v>3</v>
      </c>
      <c r="I37" s="190">
        <f t="shared" si="1"/>
        <v>8</v>
      </c>
      <c r="J37" s="190"/>
      <c r="K37" s="190"/>
      <c r="L37" s="190">
        <f t="shared" si="2"/>
        <v>0</v>
      </c>
      <c r="M37" s="190"/>
      <c r="N37" s="190"/>
      <c r="O37" s="190">
        <f t="shared" si="3"/>
        <v>0</v>
      </c>
      <c r="P37" s="190"/>
      <c r="Q37" s="190"/>
      <c r="R37" s="190">
        <f t="shared" si="4"/>
        <v>0</v>
      </c>
      <c r="S37" s="190"/>
      <c r="T37" s="190"/>
      <c r="U37" s="190">
        <f t="shared" si="5"/>
        <v>0</v>
      </c>
    </row>
    <row r="38" spans="1:21">
      <c r="A38" s="163" t="s">
        <v>47</v>
      </c>
      <c r="B38" s="123" t="s">
        <v>124</v>
      </c>
      <c r="C38" s="123"/>
      <c r="D38" s="190">
        <v>2</v>
      </c>
      <c r="E38" s="190">
        <v>4</v>
      </c>
      <c r="F38" s="190">
        <f t="shared" si="0"/>
        <v>6</v>
      </c>
      <c r="G38" s="190">
        <v>3</v>
      </c>
      <c r="H38" s="190">
        <v>4</v>
      </c>
      <c r="I38" s="190">
        <f t="shared" si="1"/>
        <v>7</v>
      </c>
      <c r="J38" s="190"/>
      <c r="K38" s="190"/>
      <c r="L38" s="190">
        <f t="shared" si="2"/>
        <v>0</v>
      </c>
      <c r="M38" s="190"/>
      <c r="N38" s="190"/>
      <c r="O38" s="190">
        <f t="shared" si="3"/>
        <v>0</v>
      </c>
      <c r="P38" s="190"/>
      <c r="Q38" s="190"/>
      <c r="R38" s="190">
        <f t="shared" si="4"/>
        <v>0</v>
      </c>
      <c r="S38" s="190"/>
      <c r="T38" s="190"/>
      <c r="U38" s="190">
        <f t="shared" si="5"/>
        <v>0</v>
      </c>
    </row>
    <row r="39" spans="1:21">
      <c r="A39" s="163" t="s">
        <v>48</v>
      </c>
      <c r="B39" s="123" t="s">
        <v>125</v>
      </c>
      <c r="C39" s="123"/>
      <c r="D39" s="190">
        <v>3</v>
      </c>
      <c r="E39" s="190">
        <v>3</v>
      </c>
      <c r="F39" s="190">
        <f t="shared" si="0"/>
        <v>6</v>
      </c>
      <c r="G39" s="190">
        <v>2</v>
      </c>
      <c r="H39" s="190">
        <v>4</v>
      </c>
      <c r="I39" s="190">
        <f t="shared" si="1"/>
        <v>6</v>
      </c>
      <c r="J39" s="190"/>
      <c r="K39" s="190"/>
      <c r="L39" s="190">
        <f t="shared" si="2"/>
        <v>0</v>
      </c>
      <c r="M39" s="190"/>
      <c r="N39" s="190"/>
      <c r="O39" s="190">
        <f t="shared" si="3"/>
        <v>0</v>
      </c>
      <c r="P39" s="190"/>
      <c r="Q39" s="190"/>
      <c r="R39" s="190">
        <f t="shared" si="4"/>
        <v>0</v>
      </c>
      <c r="S39" s="190"/>
      <c r="T39" s="190"/>
      <c r="U39" s="190">
        <f t="shared" si="5"/>
        <v>0</v>
      </c>
    </row>
    <row r="40" spans="1:21">
      <c r="A40" s="163" t="s">
        <v>49</v>
      </c>
      <c r="B40" s="123" t="s">
        <v>126</v>
      </c>
      <c r="C40" s="123"/>
      <c r="D40" s="190">
        <v>4</v>
      </c>
      <c r="E40" s="190">
        <v>5</v>
      </c>
      <c r="F40" s="190">
        <f t="shared" si="0"/>
        <v>9</v>
      </c>
      <c r="G40" s="190">
        <v>3</v>
      </c>
      <c r="H40" s="190">
        <v>3</v>
      </c>
      <c r="I40" s="190">
        <f t="shared" si="1"/>
        <v>6</v>
      </c>
      <c r="J40" s="190"/>
      <c r="K40" s="190"/>
      <c r="L40" s="190">
        <f t="shared" si="2"/>
        <v>0</v>
      </c>
      <c r="M40" s="190"/>
      <c r="N40" s="190"/>
      <c r="O40" s="190">
        <f t="shared" si="3"/>
        <v>0</v>
      </c>
      <c r="P40" s="190"/>
      <c r="Q40" s="190"/>
      <c r="R40" s="190">
        <f t="shared" si="4"/>
        <v>0</v>
      </c>
      <c r="S40" s="190"/>
      <c r="T40" s="190"/>
      <c r="U40" s="190">
        <f t="shared" si="5"/>
        <v>0</v>
      </c>
    </row>
    <row r="41" spans="1:21">
      <c r="A41" s="163" t="s">
        <v>50</v>
      </c>
      <c r="B41" s="123" t="s">
        <v>127</v>
      </c>
      <c r="C41" s="123"/>
      <c r="D41" s="190">
        <v>5</v>
      </c>
      <c r="E41" s="190">
        <v>3</v>
      </c>
      <c r="F41" s="190">
        <f t="shared" si="0"/>
        <v>8</v>
      </c>
      <c r="G41" s="190">
        <v>4</v>
      </c>
      <c r="H41" s="190">
        <v>5</v>
      </c>
      <c r="I41" s="190">
        <f t="shared" si="1"/>
        <v>9</v>
      </c>
      <c r="J41" s="190"/>
      <c r="K41" s="190"/>
      <c r="L41" s="190">
        <f t="shared" si="2"/>
        <v>0</v>
      </c>
      <c r="M41" s="190"/>
      <c r="N41" s="190"/>
      <c r="O41" s="190">
        <f t="shared" si="3"/>
        <v>0</v>
      </c>
      <c r="P41" s="190"/>
      <c r="Q41" s="190"/>
      <c r="R41" s="190">
        <f t="shared" si="4"/>
        <v>0</v>
      </c>
      <c r="S41" s="190"/>
      <c r="T41" s="190"/>
      <c r="U41" s="190">
        <f t="shared" si="5"/>
        <v>0</v>
      </c>
    </row>
    <row r="42" spans="1:21">
      <c r="A42" s="163" t="s">
        <v>51</v>
      </c>
      <c r="B42" s="123" t="s">
        <v>128</v>
      </c>
      <c r="C42" s="123"/>
      <c r="D42" s="190">
        <v>3</v>
      </c>
      <c r="E42" s="190">
        <v>4</v>
      </c>
      <c r="F42" s="190">
        <f t="shared" si="0"/>
        <v>7</v>
      </c>
      <c r="G42" s="190">
        <v>5</v>
      </c>
      <c r="H42" s="190">
        <v>3</v>
      </c>
      <c r="I42" s="190">
        <f t="shared" si="1"/>
        <v>8</v>
      </c>
      <c r="J42" s="190"/>
      <c r="K42" s="190"/>
      <c r="L42" s="190">
        <f t="shared" si="2"/>
        <v>0</v>
      </c>
      <c r="M42" s="190"/>
      <c r="N42" s="190"/>
      <c r="O42" s="190">
        <f t="shared" si="3"/>
        <v>0</v>
      </c>
      <c r="P42" s="190"/>
      <c r="Q42" s="190"/>
      <c r="R42" s="190">
        <f t="shared" si="4"/>
        <v>0</v>
      </c>
      <c r="S42" s="190"/>
      <c r="T42" s="190"/>
      <c r="U42" s="190">
        <f t="shared" si="5"/>
        <v>0</v>
      </c>
    </row>
    <row r="43" spans="1:21">
      <c r="A43" s="163" t="s">
        <v>52</v>
      </c>
      <c r="B43" s="123" t="s">
        <v>129</v>
      </c>
      <c r="C43" s="123"/>
      <c r="D43" s="190">
        <v>2</v>
      </c>
      <c r="E43" s="190">
        <v>4</v>
      </c>
      <c r="F43" s="190">
        <f t="shared" si="0"/>
        <v>6</v>
      </c>
      <c r="G43" s="190">
        <v>3</v>
      </c>
      <c r="H43" s="190">
        <v>4</v>
      </c>
      <c r="I43" s="190">
        <f t="shared" si="1"/>
        <v>7</v>
      </c>
      <c r="J43" s="190"/>
      <c r="K43" s="190"/>
      <c r="L43" s="190">
        <f t="shared" si="2"/>
        <v>0</v>
      </c>
      <c r="M43" s="190"/>
      <c r="N43" s="190"/>
      <c r="O43" s="190">
        <f t="shared" si="3"/>
        <v>0</v>
      </c>
      <c r="P43" s="190"/>
      <c r="Q43" s="190"/>
      <c r="R43" s="190">
        <f t="shared" si="4"/>
        <v>0</v>
      </c>
      <c r="S43" s="190"/>
      <c r="T43" s="190"/>
      <c r="U43" s="190">
        <f t="shared" si="5"/>
        <v>0</v>
      </c>
    </row>
    <row r="44" spans="1:21">
      <c r="A44" s="163" t="s">
        <v>53</v>
      </c>
      <c r="B44" s="123" t="s">
        <v>130</v>
      </c>
      <c r="C44" s="123"/>
      <c r="D44" s="190">
        <v>3</v>
      </c>
      <c r="E44" s="190">
        <v>3</v>
      </c>
      <c r="F44" s="190">
        <f t="shared" si="0"/>
        <v>6</v>
      </c>
      <c r="G44" s="190">
        <v>3</v>
      </c>
      <c r="H44" s="190">
        <v>4</v>
      </c>
      <c r="I44" s="190">
        <f t="shared" si="1"/>
        <v>7</v>
      </c>
      <c r="J44" s="190"/>
      <c r="K44" s="190"/>
      <c r="L44" s="190">
        <f t="shared" si="2"/>
        <v>0</v>
      </c>
      <c r="M44" s="190"/>
      <c r="N44" s="190"/>
      <c r="O44" s="190">
        <f t="shared" si="3"/>
        <v>0</v>
      </c>
      <c r="P44" s="190"/>
      <c r="Q44" s="190"/>
      <c r="R44" s="190">
        <f t="shared" si="4"/>
        <v>0</v>
      </c>
      <c r="S44" s="190"/>
      <c r="T44" s="190"/>
      <c r="U44" s="190">
        <f t="shared" si="5"/>
        <v>0</v>
      </c>
    </row>
    <row r="45" spans="1:21">
      <c r="A45" s="163" t="s">
        <v>54</v>
      </c>
      <c r="B45" s="123" t="s">
        <v>131</v>
      </c>
      <c r="C45" s="123"/>
      <c r="D45" s="190">
        <v>4</v>
      </c>
      <c r="E45" s="190">
        <v>5</v>
      </c>
      <c r="F45" s="190">
        <f t="shared" si="0"/>
        <v>9</v>
      </c>
      <c r="G45" s="190">
        <v>2</v>
      </c>
      <c r="H45" s="190">
        <v>4</v>
      </c>
      <c r="I45" s="190">
        <f t="shared" si="1"/>
        <v>6</v>
      </c>
      <c r="J45" s="190"/>
      <c r="K45" s="190"/>
      <c r="L45" s="190">
        <f t="shared" si="2"/>
        <v>0</v>
      </c>
      <c r="M45" s="190"/>
      <c r="N45" s="190"/>
      <c r="O45" s="190">
        <f t="shared" si="3"/>
        <v>0</v>
      </c>
      <c r="P45" s="190"/>
      <c r="Q45" s="190"/>
      <c r="R45" s="190">
        <f t="shared" si="4"/>
        <v>0</v>
      </c>
      <c r="S45" s="190"/>
      <c r="T45" s="190"/>
      <c r="U45" s="190">
        <f t="shared" si="5"/>
        <v>0</v>
      </c>
    </row>
    <row r="46" spans="1:21">
      <c r="A46" s="163" t="s">
        <v>55</v>
      </c>
      <c r="B46" s="123" t="s">
        <v>132</v>
      </c>
      <c r="C46" s="123"/>
      <c r="D46" s="190">
        <v>5</v>
      </c>
      <c r="E46" s="190">
        <v>3</v>
      </c>
      <c r="F46" s="190">
        <f t="shared" si="0"/>
        <v>8</v>
      </c>
      <c r="G46" s="190">
        <v>3</v>
      </c>
      <c r="H46" s="190">
        <v>3</v>
      </c>
      <c r="I46" s="190">
        <f t="shared" si="1"/>
        <v>6</v>
      </c>
      <c r="J46" s="190"/>
      <c r="K46" s="190"/>
      <c r="L46" s="190">
        <f t="shared" si="2"/>
        <v>0</v>
      </c>
      <c r="M46" s="190"/>
      <c r="N46" s="190"/>
      <c r="O46" s="190">
        <f t="shared" si="3"/>
        <v>0</v>
      </c>
      <c r="P46" s="190"/>
      <c r="Q46" s="190"/>
      <c r="R46" s="190">
        <f t="shared" si="4"/>
        <v>0</v>
      </c>
      <c r="S46" s="190"/>
      <c r="T46" s="190"/>
      <c r="U46" s="190">
        <f t="shared" si="5"/>
        <v>0</v>
      </c>
    </row>
    <row r="47" spans="1:21">
      <c r="A47" s="163" t="s">
        <v>56</v>
      </c>
      <c r="B47" s="123" t="s">
        <v>133</v>
      </c>
      <c r="C47" s="123"/>
      <c r="D47" s="190">
        <v>3</v>
      </c>
      <c r="E47" s="190">
        <v>4</v>
      </c>
      <c r="F47" s="190">
        <f t="shared" si="0"/>
        <v>7</v>
      </c>
      <c r="G47" s="190">
        <v>4</v>
      </c>
      <c r="H47" s="190">
        <v>5</v>
      </c>
      <c r="I47" s="190">
        <f t="shared" si="1"/>
        <v>9</v>
      </c>
      <c r="J47" s="190"/>
      <c r="K47" s="190"/>
      <c r="L47" s="190">
        <f t="shared" si="2"/>
        <v>0</v>
      </c>
      <c r="M47" s="190"/>
      <c r="N47" s="190"/>
      <c r="O47" s="190">
        <f t="shared" si="3"/>
        <v>0</v>
      </c>
      <c r="P47" s="190"/>
      <c r="Q47" s="190"/>
      <c r="R47" s="190">
        <f t="shared" si="4"/>
        <v>0</v>
      </c>
      <c r="S47" s="190"/>
      <c r="T47" s="190"/>
      <c r="U47" s="190">
        <f t="shared" si="5"/>
        <v>0</v>
      </c>
    </row>
    <row r="48" spans="1:21">
      <c r="A48" s="163" t="s">
        <v>57</v>
      </c>
      <c r="B48" s="123" t="s">
        <v>134</v>
      </c>
      <c r="C48" s="123"/>
      <c r="D48" s="190">
        <v>2</v>
      </c>
      <c r="E48" s="190">
        <v>4</v>
      </c>
      <c r="F48" s="190">
        <f t="shared" si="0"/>
        <v>6</v>
      </c>
      <c r="G48" s="190">
        <v>5</v>
      </c>
      <c r="H48" s="190">
        <v>3</v>
      </c>
      <c r="I48" s="190">
        <f t="shared" si="1"/>
        <v>8</v>
      </c>
      <c r="J48" s="190"/>
      <c r="K48" s="190"/>
      <c r="L48" s="190">
        <f t="shared" si="2"/>
        <v>0</v>
      </c>
      <c r="M48" s="190"/>
      <c r="N48" s="190"/>
      <c r="O48" s="190">
        <f t="shared" si="3"/>
        <v>0</v>
      </c>
      <c r="P48" s="190"/>
      <c r="Q48" s="190"/>
      <c r="R48" s="190">
        <f t="shared" si="4"/>
        <v>0</v>
      </c>
      <c r="S48" s="190"/>
      <c r="T48" s="190"/>
      <c r="U48" s="190">
        <f t="shared" si="5"/>
        <v>0</v>
      </c>
    </row>
    <row r="49" spans="1:21">
      <c r="A49" s="163" t="s">
        <v>58</v>
      </c>
      <c r="B49" s="123" t="s">
        <v>135</v>
      </c>
      <c r="C49" s="123"/>
      <c r="D49" s="190">
        <v>3</v>
      </c>
      <c r="E49" s="190">
        <v>3</v>
      </c>
      <c r="F49" s="190">
        <f t="shared" si="0"/>
        <v>6</v>
      </c>
      <c r="G49" s="190">
        <v>3</v>
      </c>
      <c r="H49" s="190">
        <v>4</v>
      </c>
      <c r="I49" s="190">
        <f t="shared" si="1"/>
        <v>7</v>
      </c>
      <c r="J49" s="190"/>
      <c r="K49" s="190"/>
      <c r="L49" s="190">
        <f t="shared" si="2"/>
        <v>0</v>
      </c>
      <c r="M49" s="190"/>
      <c r="N49" s="190"/>
      <c r="O49" s="190">
        <f t="shared" si="3"/>
        <v>0</v>
      </c>
      <c r="P49" s="190"/>
      <c r="Q49" s="190"/>
      <c r="R49" s="190">
        <f t="shared" si="4"/>
        <v>0</v>
      </c>
      <c r="S49" s="190"/>
      <c r="T49" s="190"/>
      <c r="U49" s="190">
        <f t="shared" si="5"/>
        <v>0</v>
      </c>
    </row>
    <row r="50" spans="1:21">
      <c r="A50" s="163" t="s">
        <v>59</v>
      </c>
      <c r="B50" s="123" t="s">
        <v>136</v>
      </c>
      <c r="C50" s="123"/>
      <c r="D50" s="190">
        <v>4</v>
      </c>
      <c r="E50" s="190">
        <v>5</v>
      </c>
      <c r="F50" s="190">
        <f t="shared" si="0"/>
        <v>9</v>
      </c>
      <c r="G50" s="190">
        <v>2</v>
      </c>
      <c r="H50" s="190">
        <v>4</v>
      </c>
      <c r="I50" s="190">
        <f t="shared" si="1"/>
        <v>6</v>
      </c>
      <c r="J50" s="190"/>
      <c r="K50" s="190"/>
      <c r="L50" s="190">
        <f t="shared" si="2"/>
        <v>0</v>
      </c>
      <c r="M50" s="190"/>
      <c r="N50" s="190"/>
      <c r="O50" s="190">
        <f t="shared" si="3"/>
        <v>0</v>
      </c>
      <c r="P50" s="190"/>
      <c r="Q50" s="190"/>
      <c r="R50" s="190">
        <f t="shared" si="4"/>
        <v>0</v>
      </c>
      <c r="S50" s="190"/>
      <c r="T50" s="190"/>
      <c r="U50" s="190">
        <f t="shared" si="5"/>
        <v>0</v>
      </c>
    </row>
    <row r="51" spans="1:21">
      <c r="A51" s="163" t="s">
        <v>60</v>
      </c>
      <c r="B51" s="123" t="s">
        <v>137</v>
      </c>
      <c r="C51" s="123"/>
      <c r="D51" s="190">
        <v>5</v>
      </c>
      <c r="E51" s="190">
        <v>3</v>
      </c>
      <c r="F51" s="190">
        <f t="shared" si="0"/>
        <v>8</v>
      </c>
      <c r="G51" s="190">
        <v>4</v>
      </c>
      <c r="H51" s="190">
        <v>3</v>
      </c>
      <c r="I51" s="190">
        <f t="shared" si="1"/>
        <v>7</v>
      </c>
      <c r="J51" s="190"/>
      <c r="K51" s="190"/>
      <c r="L51" s="190">
        <f t="shared" si="2"/>
        <v>0</v>
      </c>
      <c r="M51" s="190"/>
      <c r="N51" s="190"/>
      <c r="O51" s="190">
        <f t="shared" si="3"/>
        <v>0</v>
      </c>
      <c r="P51" s="190"/>
      <c r="Q51" s="190"/>
      <c r="R51" s="190">
        <f t="shared" si="4"/>
        <v>0</v>
      </c>
      <c r="S51" s="190"/>
      <c r="T51" s="190"/>
      <c r="U51" s="190">
        <f t="shared" si="5"/>
        <v>0</v>
      </c>
    </row>
    <row r="52" spans="1:21">
      <c r="A52" s="163" t="s">
        <v>61</v>
      </c>
      <c r="B52" s="123" t="s">
        <v>138</v>
      </c>
      <c r="C52" s="123"/>
      <c r="D52" s="190">
        <v>3</v>
      </c>
      <c r="E52" s="190">
        <v>4</v>
      </c>
      <c r="F52" s="190">
        <f t="shared" si="0"/>
        <v>7</v>
      </c>
      <c r="G52" s="190">
        <v>4</v>
      </c>
      <c r="H52" s="190">
        <v>5</v>
      </c>
      <c r="I52" s="190">
        <f t="shared" si="1"/>
        <v>9</v>
      </c>
      <c r="J52" s="190"/>
      <c r="K52" s="190"/>
      <c r="L52" s="190">
        <f t="shared" si="2"/>
        <v>0</v>
      </c>
      <c r="M52" s="190"/>
      <c r="N52" s="190"/>
      <c r="O52" s="190">
        <f t="shared" si="3"/>
        <v>0</v>
      </c>
      <c r="P52" s="190"/>
      <c r="Q52" s="190"/>
      <c r="R52" s="190">
        <f t="shared" si="4"/>
        <v>0</v>
      </c>
      <c r="S52" s="190"/>
      <c r="T52" s="190"/>
      <c r="U52" s="190">
        <f t="shared" si="5"/>
        <v>0</v>
      </c>
    </row>
    <row r="53" spans="1:21">
      <c r="A53" s="163" t="s">
        <v>62</v>
      </c>
      <c r="B53" s="123" t="s">
        <v>139</v>
      </c>
      <c r="C53" s="123"/>
      <c r="D53" s="190">
        <v>2</v>
      </c>
      <c r="E53" s="190">
        <v>4</v>
      </c>
      <c r="F53" s="190">
        <f t="shared" si="0"/>
        <v>6</v>
      </c>
      <c r="G53" s="190">
        <v>5</v>
      </c>
      <c r="H53" s="190">
        <v>3</v>
      </c>
      <c r="I53" s="190">
        <f t="shared" si="1"/>
        <v>8</v>
      </c>
      <c r="J53" s="190"/>
      <c r="K53" s="190"/>
      <c r="L53" s="190">
        <f t="shared" si="2"/>
        <v>0</v>
      </c>
      <c r="M53" s="190"/>
      <c r="N53" s="190"/>
      <c r="O53" s="190">
        <f t="shared" si="3"/>
        <v>0</v>
      </c>
      <c r="P53" s="190"/>
      <c r="Q53" s="190"/>
      <c r="R53" s="190">
        <f t="shared" si="4"/>
        <v>0</v>
      </c>
      <c r="S53" s="190"/>
      <c r="T53" s="190"/>
      <c r="U53" s="190">
        <f t="shared" si="5"/>
        <v>0</v>
      </c>
    </row>
    <row r="54" spans="1:21">
      <c r="A54" s="163" t="s">
        <v>63</v>
      </c>
      <c r="B54" s="123" t="s">
        <v>140</v>
      </c>
      <c r="C54" s="123"/>
      <c r="D54" s="190">
        <v>3</v>
      </c>
      <c r="E54" s="190">
        <v>3</v>
      </c>
      <c r="F54" s="190">
        <f t="shared" si="0"/>
        <v>6</v>
      </c>
      <c r="G54" s="190">
        <v>3</v>
      </c>
      <c r="H54" s="190">
        <v>4</v>
      </c>
      <c r="I54" s="190">
        <f t="shared" si="1"/>
        <v>7</v>
      </c>
      <c r="J54" s="190"/>
      <c r="K54" s="190"/>
      <c r="L54" s="190">
        <f t="shared" si="2"/>
        <v>0</v>
      </c>
      <c r="M54" s="190"/>
      <c r="N54" s="190"/>
      <c r="O54" s="190">
        <f t="shared" si="3"/>
        <v>0</v>
      </c>
      <c r="P54" s="190"/>
      <c r="Q54" s="190"/>
      <c r="R54" s="190">
        <f t="shared" si="4"/>
        <v>0</v>
      </c>
      <c r="S54" s="190"/>
      <c r="T54" s="190"/>
      <c r="U54" s="190">
        <f t="shared" si="5"/>
        <v>0</v>
      </c>
    </row>
    <row r="55" spans="1:21">
      <c r="A55" s="163" t="s">
        <v>64</v>
      </c>
      <c r="B55" s="123" t="s">
        <v>141</v>
      </c>
      <c r="C55" s="123"/>
      <c r="D55" s="190">
        <v>4</v>
      </c>
      <c r="E55" s="190">
        <v>5</v>
      </c>
      <c r="F55" s="190">
        <f t="shared" si="0"/>
        <v>9</v>
      </c>
      <c r="G55" s="190">
        <v>2</v>
      </c>
      <c r="H55" s="190">
        <v>4</v>
      </c>
      <c r="I55" s="190">
        <f t="shared" si="1"/>
        <v>6</v>
      </c>
      <c r="J55" s="190"/>
      <c r="K55" s="190"/>
      <c r="L55" s="190">
        <f t="shared" si="2"/>
        <v>0</v>
      </c>
      <c r="M55" s="190"/>
      <c r="N55" s="190"/>
      <c r="O55" s="190">
        <f t="shared" si="3"/>
        <v>0</v>
      </c>
      <c r="P55" s="190"/>
      <c r="Q55" s="190"/>
      <c r="R55" s="190">
        <f t="shared" si="4"/>
        <v>0</v>
      </c>
      <c r="S55" s="190"/>
      <c r="T55" s="190"/>
      <c r="U55" s="190">
        <f t="shared" si="5"/>
        <v>0</v>
      </c>
    </row>
    <row r="56" spans="1:21">
      <c r="A56" s="163" t="s">
        <v>65</v>
      </c>
      <c r="B56" s="123" t="s">
        <v>142</v>
      </c>
      <c r="C56" s="123"/>
      <c r="D56" s="190">
        <v>5</v>
      </c>
      <c r="E56" s="190">
        <v>3</v>
      </c>
      <c r="F56" s="190">
        <f t="shared" si="0"/>
        <v>8</v>
      </c>
      <c r="G56" s="190">
        <v>3</v>
      </c>
      <c r="H56" s="190">
        <v>3</v>
      </c>
      <c r="I56" s="190">
        <f t="shared" si="1"/>
        <v>6</v>
      </c>
      <c r="J56" s="190"/>
      <c r="K56" s="190"/>
      <c r="L56" s="190">
        <f t="shared" si="2"/>
        <v>0</v>
      </c>
      <c r="M56" s="190"/>
      <c r="N56" s="190"/>
      <c r="O56" s="190">
        <f t="shared" si="3"/>
        <v>0</v>
      </c>
      <c r="P56" s="190"/>
      <c r="Q56" s="190"/>
      <c r="R56" s="190">
        <f t="shared" si="4"/>
        <v>0</v>
      </c>
      <c r="S56" s="190"/>
      <c r="T56" s="190"/>
      <c r="U56" s="190">
        <f t="shared" si="5"/>
        <v>0</v>
      </c>
    </row>
    <row r="57" spans="1:21">
      <c r="A57" s="163" t="s">
        <v>66</v>
      </c>
      <c r="B57" s="123" t="s">
        <v>143</v>
      </c>
      <c r="C57" s="123"/>
      <c r="D57" s="190">
        <v>3</v>
      </c>
      <c r="E57" s="190">
        <v>4</v>
      </c>
      <c r="F57" s="190">
        <f t="shared" si="0"/>
        <v>7</v>
      </c>
      <c r="G57" s="190">
        <v>4</v>
      </c>
      <c r="H57" s="190">
        <v>5</v>
      </c>
      <c r="I57" s="190">
        <f t="shared" si="1"/>
        <v>9</v>
      </c>
      <c r="J57" s="190"/>
      <c r="K57" s="190"/>
      <c r="L57" s="190">
        <f t="shared" si="2"/>
        <v>0</v>
      </c>
      <c r="M57" s="190"/>
      <c r="N57" s="190"/>
      <c r="O57" s="190">
        <f t="shared" si="3"/>
        <v>0</v>
      </c>
      <c r="P57" s="190"/>
      <c r="Q57" s="190"/>
      <c r="R57" s="190">
        <f t="shared" si="4"/>
        <v>0</v>
      </c>
      <c r="S57" s="190"/>
      <c r="T57" s="190"/>
      <c r="U57" s="190">
        <f t="shared" si="5"/>
        <v>0</v>
      </c>
    </row>
    <row r="58" spans="1:21">
      <c r="A58" s="163" t="s">
        <v>67</v>
      </c>
      <c r="B58" s="123" t="s">
        <v>144</v>
      </c>
      <c r="C58" s="123"/>
      <c r="D58" s="190">
        <v>2</v>
      </c>
      <c r="E58" s="190">
        <v>4</v>
      </c>
      <c r="F58" s="190">
        <f t="shared" si="0"/>
        <v>6</v>
      </c>
      <c r="G58" s="190">
        <v>5</v>
      </c>
      <c r="H58" s="190">
        <v>3</v>
      </c>
      <c r="I58" s="190">
        <f t="shared" si="1"/>
        <v>8</v>
      </c>
      <c r="J58" s="190"/>
      <c r="K58" s="190"/>
      <c r="L58" s="190">
        <f t="shared" si="2"/>
        <v>0</v>
      </c>
      <c r="M58" s="190"/>
      <c r="N58" s="190"/>
      <c r="O58" s="190">
        <f t="shared" si="3"/>
        <v>0</v>
      </c>
      <c r="P58" s="190"/>
      <c r="Q58" s="190"/>
      <c r="R58" s="190">
        <f t="shared" si="4"/>
        <v>0</v>
      </c>
      <c r="S58" s="190"/>
      <c r="T58" s="190"/>
      <c r="U58" s="190">
        <f t="shared" si="5"/>
        <v>0</v>
      </c>
    </row>
    <row r="59" spans="1:21">
      <c r="A59" s="163" t="s">
        <v>68</v>
      </c>
      <c r="B59" s="123" t="s">
        <v>145</v>
      </c>
      <c r="C59" s="123"/>
      <c r="D59" s="190">
        <v>3</v>
      </c>
      <c r="E59" s="190">
        <v>3</v>
      </c>
      <c r="F59" s="190">
        <f t="shared" si="0"/>
        <v>6</v>
      </c>
      <c r="G59" s="190">
        <v>3</v>
      </c>
      <c r="H59" s="190">
        <v>3</v>
      </c>
      <c r="I59" s="190">
        <f t="shared" si="1"/>
        <v>6</v>
      </c>
      <c r="J59" s="190"/>
      <c r="K59" s="190"/>
      <c r="L59" s="190">
        <f t="shared" si="2"/>
        <v>0</v>
      </c>
      <c r="M59" s="190"/>
      <c r="N59" s="190"/>
      <c r="O59" s="190">
        <f t="shared" si="3"/>
        <v>0</v>
      </c>
      <c r="P59" s="190"/>
      <c r="Q59" s="190"/>
      <c r="R59" s="190">
        <f t="shared" si="4"/>
        <v>0</v>
      </c>
      <c r="S59" s="190"/>
      <c r="T59" s="190"/>
      <c r="U59" s="190">
        <f t="shared" si="5"/>
        <v>0</v>
      </c>
    </row>
    <row r="60" spans="1:21">
      <c r="A60" s="163" t="s">
        <v>69</v>
      </c>
      <c r="B60" s="123" t="s">
        <v>146</v>
      </c>
      <c r="C60" s="123"/>
      <c r="D60" s="190">
        <v>4</v>
      </c>
      <c r="E60" s="190">
        <v>5</v>
      </c>
      <c r="F60" s="190">
        <f t="shared" si="0"/>
        <v>9</v>
      </c>
      <c r="G60" s="190">
        <v>4</v>
      </c>
      <c r="H60" s="190">
        <v>5</v>
      </c>
      <c r="I60" s="190">
        <f t="shared" si="1"/>
        <v>9</v>
      </c>
      <c r="J60" s="190"/>
      <c r="K60" s="190"/>
      <c r="L60" s="190">
        <f t="shared" si="2"/>
        <v>0</v>
      </c>
      <c r="M60" s="190"/>
      <c r="N60" s="190"/>
      <c r="O60" s="190">
        <f t="shared" si="3"/>
        <v>0</v>
      </c>
      <c r="P60" s="190"/>
      <c r="Q60" s="190"/>
      <c r="R60" s="190">
        <f t="shared" si="4"/>
        <v>0</v>
      </c>
      <c r="S60" s="190"/>
      <c r="T60" s="190"/>
      <c r="U60" s="190">
        <f t="shared" si="5"/>
        <v>0</v>
      </c>
    </row>
    <row r="61" spans="1:21">
      <c r="A61" s="163" t="s">
        <v>70</v>
      </c>
      <c r="B61" s="123" t="s">
        <v>147</v>
      </c>
      <c r="C61" s="123"/>
      <c r="D61" s="190">
        <v>5</v>
      </c>
      <c r="E61" s="190">
        <v>3</v>
      </c>
      <c r="F61" s="190">
        <f t="shared" si="0"/>
        <v>8</v>
      </c>
      <c r="G61" s="190">
        <v>5</v>
      </c>
      <c r="H61" s="190">
        <v>3</v>
      </c>
      <c r="I61" s="190">
        <f t="shared" si="1"/>
        <v>8</v>
      </c>
      <c r="J61" s="190"/>
      <c r="K61" s="190"/>
      <c r="L61" s="190">
        <f t="shared" si="2"/>
        <v>0</v>
      </c>
      <c r="M61" s="190"/>
      <c r="N61" s="190"/>
      <c r="O61" s="190">
        <f t="shared" si="3"/>
        <v>0</v>
      </c>
      <c r="P61" s="190"/>
      <c r="Q61" s="190"/>
      <c r="R61" s="190">
        <f t="shared" si="4"/>
        <v>0</v>
      </c>
      <c r="S61" s="190"/>
      <c r="T61" s="190"/>
      <c r="U61" s="190">
        <f t="shared" si="5"/>
        <v>0</v>
      </c>
    </row>
    <row r="62" spans="1:21">
      <c r="A62" s="163" t="s">
        <v>71</v>
      </c>
      <c r="B62" s="123" t="s">
        <v>148</v>
      </c>
      <c r="C62" s="123"/>
      <c r="D62" s="190">
        <v>3</v>
      </c>
      <c r="E62" s="190">
        <v>4</v>
      </c>
      <c r="F62" s="190">
        <f t="shared" si="0"/>
        <v>7</v>
      </c>
      <c r="G62" s="190">
        <v>3</v>
      </c>
      <c r="H62" s="190">
        <v>4</v>
      </c>
      <c r="I62" s="190">
        <f t="shared" si="1"/>
        <v>7</v>
      </c>
      <c r="J62" s="190"/>
      <c r="K62" s="190"/>
      <c r="L62" s="190">
        <f t="shared" si="2"/>
        <v>0</v>
      </c>
      <c r="M62" s="190"/>
      <c r="N62" s="190"/>
      <c r="O62" s="190">
        <f t="shared" si="3"/>
        <v>0</v>
      </c>
      <c r="P62" s="190"/>
      <c r="Q62" s="190"/>
      <c r="R62" s="190">
        <f t="shared" si="4"/>
        <v>0</v>
      </c>
      <c r="S62" s="190"/>
      <c r="T62" s="190"/>
      <c r="U62" s="190">
        <f t="shared" si="5"/>
        <v>0</v>
      </c>
    </row>
    <row r="63" spans="1:21">
      <c r="A63" s="163" t="s">
        <v>72</v>
      </c>
      <c r="B63" s="123" t="s">
        <v>149</v>
      </c>
      <c r="C63" s="123"/>
      <c r="D63" s="190">
        <v>2</v>
      </c>
      <c r="E63" s="190">
        <v>4</v>
      </c>
      <c r="F63" s="190">
        <f t="shared" si="0"/>
        <v>6</v>
      </c>
      <c r="G63" s="190">
        <v>2</v>
      </c>
      <c r="H63" s="190">
        <v>4</v>
      </c>
      <c r="I63" s="190">
        <f t="shared" si="1"/>
        <v>6</v>
      </c>
      <c r="J63" s="190"/>
      <c r="K63" s="190"/>
      <c r="L63" s="190">
        <f t="shared" si="2"/>
        <v>0</v>
      </c>
      <c r="M63" s="190"/>
      <c r="N63" s="190"/>
      <c r="O63" s="190">
        <f t="shared" si="3"/>
        <v>0</v>
      </c>
      <c r="P63" s="190"/>
      <c r="Q63" s="190"/>
      <c r="R63" s="190">
        <f t="shared" si="4"/>
        <v>0</v>
      </c>
      <c r="S63" s="190"/>
      <c r="T63" s="190"/>
      <c r="U63" s="190">
        <f t="shared" si="5"/>
        <v>0</v>
      </c>
    </row>
    <row r="64" spans="1:21">
      <c r="A64" s="163" t="s">
        <v>73</v>
      </c>
      <c r="B64" s="123" t="s">
        <v>150</v>
      </c>
      <c r="C64" s="123"/>
      <c r="D64" s="190">
        <v>3</v>
      </c>
      <c r="E64" s="190">
        <v>3</v>
      </c>
      <c r="F64" s="190">
        <f t="shared" si="0"/>
        <v>6</v>
      </c>
      <c r="G64" s="190">
        <v>3</v>
      </c>
      <c r="H64" s="190">
        <v>3</v>
      </c>
      <c r="I64" s="190">
        <f t="shared" si="1"/>
        <v>6</v>
      </c>
      <c r="J64" s="190"/>
      <c r="K64" s="190"/>
      <c r="L64" s="190">
        <f t="shared" si="2"/>
        <v>0</v>
      </c>
      <c r="M64" s="190"/>
      <c r="N64" s="190"/>
      <c r="O64" s="190">
        <f t="shared" si="3"/>
        <v>0</v>
      </c>
      <c r="P64" s="190"/>
      <c r="Q64" s="190"/>
      <c r="R64" s="190">
        <f t="shared" si="4"/>
        <v>0</v>
      </c>
      <c r="S64" s="190"/>
      <c r="T64" s="190"/>
      <c r="U64" s="190">
        <f t="shared" si="5"/>
        <v>0</v>
      </c>
    </row>
    <row r="65" spans="1:21">
      <c r="A65" s="163" t="s">
        <v>74</v>
      </c>
      <c r="B65" s="123" t="s">
        <v>151</v>
      </c>
      <c r="C65" s="123"/>
      <c r="D65" s="190">
        <v>5</v>
      </c>
      <c r="E65" s="190">
        <v>5</v>
      </c>
      <c r="F65" s="190">
        <f t="shared" si="0"/>
        <v>10</v>
      </c>
      <c r="G65" s="190">
        <v>4</v>
      </c>
      <c r="H65" s="190">
        <v>5</v>
      </c>
      <c r="I65" s="190">
        <f t="shared" si="1"/>
        <v>9</v>
      </c>
      <c r="J65" s="190"/>
      <c r="K65" s="190"/>
      <c r="L65" s="190">
        <f t="shared" si="2"/>
        <v>0</v>
      </c>
      <c r="M65" s="190"/>
      <c r="N65" s="190"/>
      <c r="O65" s="190">
        <f t="shared" si="3"/>
        <v>0</v>
      </c>
      <c r="P65" s="190"/>
      <c r="Q65" s="190"/>
      <c r="R65" s="190">
        <f t="shared" si="4"/>
        <v>0</v>
      </c>
      <c r="S65" s="190"/>
      <c r="T65" s="190"/>
      <c r="U65" s="190">
        <f t="shared" si="5"/>
        <v>0</v>
      </c>
    </row>
    <row r="66" spans="1:21">
      <c r="A66" s="163" t="s">
        <v>75</v>
      </c>
      <c r="B66" s="123" t="s">
        <v>152</v>
      </c>
      <c r="C66" s="123"/>
      <c r="D66" s="190">
        <v>5</v>
      </c>
      <c r="E66" s="190">
        <v>3</v>
      </c>
      <c r="F66" s="190">
        <f t="shared" si="0"/>
        <v>8</v>
      </c>
      <c r="G66" s="190">
        <v>5</v>
      </c>
      <c r="H66" s="190">
        <v>3</v>
      </c>
      <c r="I66" s="190">
        <f t="shared" si="1"/>
        <v>8</v>
      </c>
      <c r="J66" s="190"/>
      <c r="K66" s="190"/>
      <c r="L66" s="190">
        <f t="shared" si="2"/>
        <v>0</v>
      </c>
      <c r="M66" s="190"/>
      <c r="N66" s="190"/>
      <c r="O66" s="190">
        <f t="shared" si="3"/>
        <v>0</v>
      </c>
      <c r="P66" s="190"/>
      <c r="Q66" s="190"/>
      <c r="R66" s="190">
        <f t="shared" si="4"/>
        <v>0</v>
      </c>
      <c r="S66" s="190"/>
      <c r="T66" s="190"/>
      <c r="U66" s="190">
        <f t="shared" si="5"/>
        <v>0</v>
      </c>
    </row>
    <row r="67" spans="1:21">
      <c r="A67" s="163" t="s">
        <v>76</v>
      </c>
      <c r="B67" s="123" t="s">
        <v>153</v>
      </c>
      <c r="C67" s="123"/>
      <c r="D67" s="190">
        <v>2</v>
      </c>
      <c r="E67" s="190">
        <v>4</v>
      </c>
      <c r="F67" s="190">
        <f t="shared" si="0"/>
        <v>6</v>
      </c>
      <c r="G67" s="190">
        <v>3</v>
      </c>
      <c r="H67" s="190">
        <v>4</v>
      </c>
      <c r="I67" s="190">
        <f t="shared" si="1"/>
        <v>7</v>
      </c>
      <c r="J67" s="190"/>
      <c r="K67" s="190"/>
      <c r="L67" s="190">
        <f t="shared" si="2"/>
        <v>0</v>
      </c>
      <c r="M67" s="190"/>
      <c r="N67" s="190"/>
      <c r="O67" s="190">
        <f t="shared" si="3"/>
        <v>0</v>
      </c>
      <c r="P67" s="190"/>
      <c r="Q67" s="190"/>
      <c r="R67" s="190">
        <f t="shared" si="4"/>
        <v>0</v>
      </c>
      <c r="S67" s="190"/>
      <c r="T67" s="190"/>
      <c r="U67" s="190">
        <f t="shared" si="5"/>
        <v>0</v>
      </c>
    </row>
    <row r="68" spans="1:21">
      <c r="A68" s="163" t="s">
        <v>77</v>
      </c>
      <c r="B68" s="123" t="s">
        <v>154</v>
      </c>
      <c r="C68" s="123"/>
      <c r="D68" s="190">
        <v>3</v>
      </c>
      <c r="E68" s="190">
        <v>3</v>
      </c>
      <c r="F68" s="190">
        <f t="shared" si="0"/>
        <v>6</v>
      </c>
      <c r="G68" s="190">
        <v>3</v>
      </c>
      <c r="H68" s="190">
        <v>4</v>
      </c>
      <c r="I68" s="190">
        <f t="shared" si="1"/>
        <v>7</v>
      </c>
      <c r="J68" s="190"/>
      <c r="K68" s="190"/>
      <c r="L68" s="190">
        <f t="shared" si="2"/>
        <v>0</v>
      </c>
      <c r="M68" s="190"/>
      <c r="N68" s="190"/>
      <c r="O68" s="190">
        <f t="shared" si="3"/>
        <v>0</v>
      </c>
      <c r="P68" s="190"/>
      <c r="Q68" s="190"/>
      <c r="R68" s="190">
        <f t="shared" si="4"/>
        <v>0</v>
      </c>
      <c r="S68" s="190"/>
      <c r="T68" s="190"/>
      <c r="U68" s="190">
        <f t="shared" si="5"/>
        <v>0</v>
      </c>
    </row>
    <row r="69" spans="1:21">
      <c r="A69" s="163" t="s">
        <v>78</v>
      </c>
      <c r="B69" s="123" t="s">
        <v>155</v>
      </c>
      <c r="C69" s="123"/>
      <c r="D69" s="190">
        <v>5</v>
      </c>
      <c r="E69" s="190">
        <v>5</v>
      </c>
      <c r="F69" s="190">
        <f t="shared" si="0"/>
        <v>10</v>
      </c>
      <c r="G69" s="190">
        <v>2</v>
      </c>
      <c r="H69" s="190">
        <v>4</v>
      </c>
      <c r="I69" s="190">
        <f t="shared" si="1"/>
        <v>6</v>
      </c>
      <c r="J69" s="190"/>
      <c r="K69" s="190"/>
      <c r="L69" s="190">
        <f t="shared" si="2"/>
        <v>0</v>
      </c>
      <c r="M69" s="190"/>
      <c r="N69" s="190"/>
      <c r="O69" s="190">
        <f t="shared" si="3"/>
        <v>0</v>
      </c>
      <c r="P69" s="190"/>
      <c r="Q69" s="190"/>
      <c r="R69" s="190">
        <f t="shared" si="4"/>
        <v>0</v>
      </c>
      <c r="S69" s="190"/>
      <c r="T69" s="190"/>
      <c r="U69" s="190">
        <f t="shared" si="5"/>
        <v>0</v>
      </c>
    </row>
    <row r="70" spans="1:21">
      <c r="A70" s="163" t="s">
        <v>79</v>
      </c>
      <c r="B70" s="123" t="s">
        <v>156</v>
      </c>
      <c r="C70" s="123"/>
      <c r="D70" s="190">
        <v>5</v>
      </c>
      <c r="E70" s="190">
        <v>3</v>
      </c>
      <c r="F70" s="190">
        <f t="shared" si="0"/>
        <v>8</v>
      </c>
      <c r="G70" s="190">
        <v>3</v>
      </c>
      <c r="H70" s="190">
        <v>3</v>
      </c>
      <c r="I70" s="190">
        <f t="shared" si="1"/>
        <v>6</v>
      </c>
      <c r="J70" s="190"/>
      <c r="K70" s="190"/>
      <c r="L70" s="190">
        <f t="shared" si="2"/>
        <v>0</v>
      </c>
      <c r="M70" s="190"/>
      <c r="N70" s="190"/>
      <c r="O70" s="190">
        <f t="shared" si="3"/>
        <v>0</v>
      </c>
      <c r="P70" s="190"/>
      <c r="Q70" s="190"/>
      <c r="R70" s="190">
        <f t="shared" si="4"/>
        <v>0</v>
      </c>
      <c r="S70" s="190"/>
      <c r="T70" s="190"/>
      <c r="U70" s="190">
        <f t="shared" si="5"/>
        <v>0</v>
      </c>
    </row>
    <row r="71" spans="1:21">
      <c r="A71" s="163" t="s">
        <v>80</v>
      </c>
      <c r="B71" s="123" t="s">
        <v>157</v>
      </c>
      <c r="C71" s="123"/>
      <c r="D71" s="190">
        <v>5</v>
      </c>
      <c r="E71" s="190">
        <v>3</v>
      </c>
      <c r="F71" s="190">
        <f t="shared" si="0"/>
        <v>8</v>
      </c>
      <c r="G71" s="190">
        <v>4</v>
      </c>
      <c r="H71" s="190">
        <v>5</v>
      </c>
      <c r="I71" s="190">
        <f t="shared" si="1"/>
        <v>9</v>
      </c>
      <c r="J71" s="190"/>
      <c r="K71" s="190"/>
      <c r="L71" s="190">
        <f t="shared" si="2"/>
        <v>0</v>
      </c>
      <c r="M71" s="190"/>
      <c r="N71" s="190"/>
      <c r="O71" s="190">
        <f t="shared" si="3"/>
        <v>0</v>
      </c>
      <c r="P71" s="190"/>
      <c r="Q71" s="190"/>
      <c r="R71" s="190">
        <f t="shared" si="4"/>
        <v>0</v>
      </c>
      <c r="S71" s="190"/>
      <c r="T71" s="190"/>
      <c r="U71" s="190">
        <f t="shared" si="5"/>
        <v>0</v>
      </c>
    </row>
    <row r="72" spans="1:21">
      <c r="A72" s="163" t="s">
        <v>81</v>
      </c>
      <c r="B72" s="123" t="s">
        <v>158</v>
      </c>
      <c r="C72" s="123"/>
      <c r="D72" s="190">
        <v>3</v>
      </c>
      <c r="E72" s="190">
        <v>4</v>
      </c>
      <c r="F72" s="190">
        <f t="shared" si="0"/>
        <v>7</v>
      </c>
      <c r="G72" s="190">
        <v>5</v>
      </c>
      <c r="H72" s="190">
        <v>3</v>
      </c>
      <c r="I72" s="190">
        <f t="shared" si="1"/>
        <v>8</v>
      </c>
      <c r="J72" s="190"/>
      <c r="K72" s="190"/>
      <c r="L72" s="190">
        <f t="shared" si="2"/>
        <v>0</v>
      </c>
      <c r="M72" s="190"/>
      <c r="N72" s="190"/>
      <c r="O72" s="190">
        <f t="shared" si="3"/>
        <v>0</v>
      </c>
      <c r="P72" s="190"/>
      <c r="Q72" s="190"/>
      <c r="R72" s="190">
        <f t="shared" si="4"/>
        <v>0</v>
      </c>
      <c r="S72" s="190"/>
      <c r="T72" s="190"/>
      <c r="U72" s="190">
        <f t="shared" si="5"/>
        <v>0</v>
      </c>
    </row>
    <row r="73" spans="1:21">
      <c r="A73" s="163" t="s">
        <v>82</v>
      </c>
      <c r="B73" s="123" t="s">
        <v>159</v>
      </c>
      <c r="C73" s="123"/>
      <c r="D73" s="190">
        <v>2</v>
      </c>
      <c r="E73" s="190">
        <v>4</v>
      </c>
      <c r="F73" s="190">
        <f t="shared" si="0"/>
        <v>6</v>
      </c>
      <c r="G73" s="190">
        <v>3</v>
      </c>
      <c r="H73" s="190">
        <v>4</v>
      </c>
      <c r="I73" s="190">
        <f t="shared" si="1"/>
        <v>7</v>
      </c>
      <c r="J73" s="190"/>
      <c r="K73" s="190"/>
      <c r="L73" s="190">
        <f t="shared" si="2"/>
        <v>0</v>
      </c>
      <c r="M73" s="190"/>
      <c r="N73" s="190"/>
      <c r="O73" s="190">
        <f t="shared" si="3"/>
        <v>0</v>
      </c>
      <c r="P73" s="190"/>
      <c r="Q73" s="190"/>
      <c r="R73" s="190">
        <f t="shared" si="4"/>
        <v>0</v>
      </c>
      <c r="S73" s="190"/>
      <c r="T73" s="190"/>
      <c r="U73" s="190">
        <f t="shared" si="5"/>
        <v>0</v>
      </c>
    </row>
    <row r="74" spans="1:21">
      <c r="A74" s="163" t="s">
        <v>83</v>
      </c>
      <c r="B74" s="123" t="s">
        <v>160</v>
      </c>
      <c r="C74" s="123"/>
      <c r="D74" s="190">
        <v>3</v>
      </c>
      <c r="E74" s="190">
        <v>3</v>
      </c>
      <c r="F74" s="190">
        <f t="shared" si="0"/>
        <v>6</v>
      </c>
      <c r="G74" s="190">
        <v>2</v>
      </c>
      <c r="H74" s="190">
        <v>4</v>
      </c>
      <c r="I74" s="190">
        <f t="shared" si="1"/>
        <v>6</v>
      </c>
      <c r="J74" s="190"/>
      <c r="K74" s="190"/>
      <c r="L74" s="190">
        <f t="shared" si="2"/>
        <v>0</v>
      </c>
      <c r="M74" s="190"/>
      <c r="N74" s="190"/>
      <c r="O74" s="190">
        <f t="shared" si="3"/>
        <v>0</v>
      </c>
      <c r="P74" s="190"/>
      <c r="Q74" s="190"/>
      <c r="R74" s="190">
        <f t="shared" si="4"/>
        <v>0</v>
      </c>
      <c r="S74" s="190"/>
      <c r="T74" s="190"/>
      <c r="U74" s="190">
        <f t="shared" si="5"/>
        <v>0</v>
      </c>
    </row>
    <row r="75" spans="1:21">
      <c r="A75" s="163" t="s">
        <v>84</v>
      </c>
      <c r="B75" s="123" t="s">
        <v>161</v>
      </c>
      <c r="C75" s="123"/>
      <c r="D75" s="190">
        <v>4</v>
      </c>
      <c r="E75" s="190">
        <v>5</v>
      </c>
      <c r="F75" s="190">
        <f t="shared" si="0"/>
        <v>9</v>
      </c>
      <c r="G75" s="190">
        <v>4</v>
      </c>
      <c r="H75" s="190">
        <v>3</v>
      </c>
      <c r="I75" s="190">
        <f t="shared" si="1"/>
        <v>7</v>
      </c>
      <c r="J75" s="190"/>
      <c r="K75" s="190"/>
      <c r="L75" s="190">
        <f t="shared" si="2"/>
        <v>0</v>
      </c>
      <c r="M75" s="190"/>
      <c r="N75" s="190"/>
      <c r="O75" s="190">
        <f t="shared" si="3"/>
        <v>0</v>
      </c>
      <c r="P75" s="190"/>
      <c r="Q75" s="190"/>
      <c r="R75" s="190">
        <f t="shared" si="4"/>
        <v>0</v>
      </c>
      <c r="S75" s="190"/>
      <c r="T75" s="190"/>
      <c r="U75" s="190">
        <f t="shared" si="5"/>
        <v>0</v>
      </c>
    </row>
    <row r="76" spans="1:21">
      <c r="A76" s="163" t="s">
        <v>85</v>
      </c>
      <c r="B76" s="123" t="s">
        <v>162</v>
      </c>
      <c r="C76" s="123"/>
      <c r="D76" s="190">
        <v>5</v>
      </c>
      <c r="E76" s="190">
        <v>3</v>
      </c>
      <c r="F76" s="190">
        <f t="shared" si="0"/>
        <v>8</v>
      </c>
      <c r="G76" s="190">
        <v>4</v>
      </c>
      <c r="H76" s="190">
        <v>5</v>
      </c>
      <c r="I76" s="190">
        <f t="shared" si="1"/>
        <v>9</v>
      </c>
      <c r="J76" s="190"/>
      <c r="K76" s="190"/>
      <c r="L76" s="190">
        <f t="shared" si="2"/>
        <v>0</v>
      </c>
      <c r="M76" s="190"/>
      <c r="N76" s="190"/>
      <c r="O76" s="190">
        <f t="shared" si="3"/>
        <v>0</v>
      </c>
      <c r="P76" s="190"/>
      <c r="Q76" s="190"/>
      <c r="R76" s="190">
        <f t="shared" si="4"/>
        <v>0</v>
      </c>
      <c r="S76" s="190"/>
      <c r="T76" s="190"/>
      <c r="U76" s="190">
        <f t="shared" si="5"/>
        <v>0</v>
      </c>
    </row>
    <row r="77" spans="1:21">
      <c r="A77" s="163" t="s">
        <v>86</v>
      </c>
      <c r="B77" s="123" t="s">
        <v>163</v>
      </c>
      <c r="C77" s="123"/>
      <c r="D77" s="190">
        <v>3</v>
      </c>
      <c r="E77" s="190">
        <v>4</v>
      </c>
      <c r="F77" s="190">
        <f t="shared" si="0"/>
        <v>7</v>
      </c>
      <c r="G77" s="190">
        <v>5</v>
      </c>
      <c r="H77" s="190">
        <v>3</v>
      </c>
      <c r="I77" s="190">
        <f t="shared" si="1"/>
        <v>8</v>
      </c>
      <c r="J77" s="190"/>
      <c r="K77" s="190"/>
      <c r="L77" s="190">
        <f t="shared" si="2"/>
        <v>0</v>
      </c>
      <c r="M77" s="190"/>
      <c r="N77" s="190"/>
      <c r="O77" s="190">
        <f t="shared" si="3"/>
        <v>0</v>
      </c>
      <c r="P77" s="190"/>
      <c r="Q77" s="190"/>
      <c r="R77" s="190">
        <f t="shared" si="4"/>
        <v>0</v>
      </c>
      <c r="S77" s="190"/>
      <c r="T77" s="190"/>
      <c r="U77" s="190">
        <f t="shared" si="5"/>
        <v>0</v>
      </c>
    </row>
    <row r="78" spans="1:21">
      <c r="A78" s="163" t="s">
        <v>87</v>
      </c>
      <c r="B78" s="123" t="s">
        <v>164</v>
      </c>
      <c r="C78" s="123"/>
      <c r="D78" s="190">
        <v>2</v>
      </c>
      <c r="E78" s="190">
        <v>4</v>
      </c>
      <c r="F78" s="190">
        <f t="shared" si="0"/>
        <v>6</v>
      </c>
      <c r="G78" s="190">
        <v>3</v>
      </c>
      <c r="H78" s="190">
        <v>4</v>
      </c>
      <c r="I78" s="190">
        <f t="shared" si="1"/>
        <v>7</v>
      </c>
      <c r="J78" s="190"/>
      <c r="K78" s="190"/>
      <c r="L78" s="190">
        <f t="shared" si="2"/>
        <v>0</v>
      </c>
      <c r="M78" s="190"/>
      <c r="N78" s="190"/>
      <c r="O78" s="190">
        <f t="shared" si="3"/>
        <v>0</v>
      </c>
      <c r="P78" s="190"/>
      <c r="Q78" s="190"/>
      <c r="R78" s="190">
        <f t="shared" si="4"/>
        <v>0</v>
      </c>
      <c r="S78" s="190"/>
      <c r="T78" s="190"/>
      <c r="U78" s="190">
        <f t="shared" si="5"/>
        <v>0</v>
      </c>
    </row>
    <row r="79" spans="1:21">
      <c r="A79" s="163" t="s">
        <v>88</v>
      </c>
      <c r="B79" s="164" t="s">
        <v>165</v>
      </c>
      <c r="C79" s="164"/>
      <c r="D79" s="190">
        <v>3</v>
      </c>
      <c r="E79" s="190">
        <v>3</v>
      </c>
      <c r="F79" s="190">
        <f t="shared" si="0"/>
        <v>6</v>
      </c>
      <c r="G79" s="190">
        <v>2</v>
      </c>
      <c r="H79" s="190">
        <v>4</v>
      </c>
      <c r="I79" s="190">
        <f t="shared" si="1"/>
        <v>6</v>
      </c>
      <c r="J79" s="190"/>
      <c r="K79" s="190"/>
      <c r="L79" s="190">
        <f t="shared" si="2"/>
        <v>0</v>
      </c>
      <c r="M79" s="190"/>
      <c r="N79" s="190"/>
      <c r="O79" s="190">
        <f t="shared" si="3"/>
        <v>0</v>
      </c>
      <c r="P79" s="190"/>
      <c r="Q79" s="190"/>
      <c r="R79" s="190">
        <f t="shared" si="4"/>
        <v>0</v>
      </c>
      <c r="S79" s="190"/>
      <c r="T79" s="190"/>
      <c r="U79" s="190">
        <f t="shared" si="5"/>
        <v>0</v>
      </c>
    </row>
    <row r="80" spans="1:21">
      <c r="A80" s="163" t="s">
        <v>89</v>
      </c>
      <c r="B80" s="164" t="s">
        <v>166</v>
      </c>
      <c r="C80" s="164"/>
      <c r="D80" s="190">
        <v>5</v>
      </c>
      <c r="E80" s="190">
        <v>4</v>
      </c>
      <c r="F80" s="190">
        <f t="shared" si="0"/>
        <v>9</v>
      </c>
      <c r="G80" s="190">
        <v>3</v>
      </c>
      <c r="H80" s="190">
        <v>3</v>
      </c>
      <c r="I80" s="190">
        <f t="shared" si="1"/>
        <v>6</v>
      </c>
      <c r="J80" s="190"/>
      <c r="K80" s="190"/>
      <c r="L80" s="190">
        <f t="shared" si="2"/>
        <v>0</v>
      </c>
      <c r="M80" s="190"/>
      <c r="N80" s="190"/>
      <c r="O80" s="190">
        <f t="shared" si="3"/>
        <v>0</v>
      </c>
      <c r="P80" s="190"/>
      <c r="Q80" s="190"/>
      <c r="R80" s="190">
        <f t="shared" si="4"/>
        <v>0</v>
      </c>
      <c r="S80" s="190"/>
      <c r="T80" s="190"/>
      <c r="U80" s="190">
        <f t="shared" si="5"/>
        <v>0</v>
      </c>
    </row>
    <row r="81" spans="1:21">
      <c r="A81" s="163" t="s">
        <v>90</v>
      </c>
      <c r="B81" s="164" t="s">
        <v>167</v>
      </c>
      <c r="C81" s="164"/>
      <c r="D81" s="190">
        <v>5</v>
      </c>
      <c r="E81" s="190">
        <v>3</v>
      </c>
      <c r="F81" s="190">
        <f t="shared" ref="F81:F100" si="6">SUM(D81:E81)</f>
        <v>8</v>
      </c>
      <c r="G81" s="190">
        <v>3</v>
      </c>
      <c r="H81" s="190">
        <v>3</v>
      </c>
      <c r="I81" s="190">
        <f t="shared" ref="I81:I100" si="7">SUM(G81:H81)</f>
        <v>6</v>
      </c>
      <c r="J81" s="190"/>
      <c r="K81" s="190"/>
      <c r="L81" s="190">
        <f t="shared" ref="L81:L100" si="8">SUM(J81:K81)</f>
        <v>0</v>
      </c>
      <c r="M81" s="190"/>
      <c r="N81" s="190"/>
      <c r="O81" s="190">
        <f t="shared" ref="O81:O100" si="9">SUM(M81:N81)</f>
        <v>0</v>
      </c>
      <c r="P81" s="190"/>
      <c r="Q81" s="190"/>
      <c r="R81" s="190">
        <f t="shared" ref="R81:R100" si="10">SUM(P81:Q81)</f>
        <v>0</v>
      </c>
      <c r="S81" s="190"/>
      <c r="T81" s="190"/>
      <c r="U81" s="190">
        <f t="shared" ref="U81:U100" si="11">SUM(S81:T81)</f>
        <v>0</v>
      </c>
    </row>
    <row r="82" spans="1:21">
      <c r="A82" s="163" t="s">
        <v>91</v>
      </c>
      <c r="B82" s="164" t="s">
        <v>168</v>
      </c>
      <c r="C82" s="164"/>
      <c r="D82" s="190">
        <v>5</v>
      </c>
      <c r="E82" s="190">
        <v>5</v>
      </c>
      <c r="F82" s="190">
        <f t="shared" si="6"/>
        <v>10</v>
      </c>
      <c r="G82" s="190">
        <v>3</v>
      </c>
      <c r="H82" s="190">
        <v>3</v>
      </c>
      <c r="I82" s="190">
        <f t="shared" si="7"/>
        <v>6</v>
      </c>
      <c r="J82" s="190"/>
      <c r="K82" s="190"/>
      <c r="L82" s="190">
        <f t="shared" si="8"/>
        <v>0</v>
      </c>
      <c r="M82" s="190"/>
      <c r="N82" s="190"/>
      <c r="O82" s="190">
        <f t="shared" si="9"/>
        <v>0</v>
      </c>
      <c r="P82" s="190"/>
      <c r="Q82" s="190"/>
      <c r="R82" s="190">
        <f t="shared" si="10"/>
        <v>0</v>
      </c>
      <c r="S82" s="190"/>
      <c r="T82" s="190"/>
      <c r="U82" s="190">
        <f t="shared" si="11"/>
        <v>0</v>
      </c>
    </row>
    <row r="83" spans="1:21">
      <c r="A83" s="163" t="s">
        <v>92</v>
      </c>
      <c r="B83" s="164" t="s">
        <v>169</v>
      </c>
      <c r="C83" s="164"/>
      <c r="D83" s="190">
        <v>5</v>
      </c>
      <c r="E83" s="190">
        <v>2</v>
      </c>
      <c r="F83" s="190">
        <f t="shared" si="6"/>
        <v>7</v>
      </c>
      <c r="G83" s="190">
        <v>3</v>
      </c>
      <c r="H83" s="190">
        <v>3</v>
      </c>
      <c r="I83" s="190">
        <f t="shared" si="7"/>
        <v>6</v>
      </c>
      <c r="J83" s="190"/>
      <c r="K83" s="190"/>
      <c r="L83" s="190">
        <f t="shared" si="8"/>
        <v>0</v>
      </c>
      <c r="M83" s="190"/>
      <c r="N83" s="190"/>
      <c r="O83" s="190">
        <f t="shared" si="9"/>
        <v>0</v>
      </c>
      <c r="P83" s="190"/>
      <c r="Q83" s="190"/>
      <c r="R83" s="190">
        <f t="shared" si="10"/>
        <v>0</v>
      </c>
      <c r="S83" s="190"/>
      <c r="T83" s="190"/>
      <c r="U83" s="190">
        <f t="shared" si="11"/>
        <v>0</v>
      </c>
    </row>
    <row r="84" spans="1:21">
      <c r="A84" s="163" t="s">
        <v>93</v>
      </c>
      <c r="B84" s="164" t="s">
        <v>170</v>
      </c>
      <c r="C84" s="164"/>
      <c r="D84" s="190">
        <v>5</v>
      </c>
      <c r="E84" s="190">
        <v>4</v>
      </c>
      <c r="F84" s="190">
        <f t="shared" si="6"/>
        <v>9</v>
      </c>
      <c r="G84" s="190">
        <v>3</v>
      </c>
      <c r="H84" s="190">
        <v>3</v>
      </c>
      <c r="I84" s="190">
        <f t="shared" si="7"/>
        <v>6</v>
      </c>
      <c r="J84" s="190"/>
      <c r="K84" s="190"/>
      <c r="L84" s="190">
        <f t="shared" si="8"/>
        <v>0</v>
      </c>
      <c r="M84" s="190"/>
      <c r="N84" s="190"/>
      <c r="O84" s="190">
        <f t="shared" si="9"/>
        <v>0</v>
      </c>
      <c r="P84" s="190"/>
      <c r="Q84" s="190"/>
      <c r="R84" s="190">
        <f t="shared" si="10"/>
        <v>0</v>
      </c>
      <c r="S84" s="190"/>
      <c r="T84" s="190"/>
      <c r="U84" s="190">
        <f t="shared" si="11"/>
        <v>0</v>
      </c>
    </row>
    <row r="85" spans="1:21">
      <c r="A85" s="163" t="s">
        <v>94</v>
      </c>
      <c r="B85" s="164" t="s">
        <v>171</v>
      </c>
      <c r="C85" s="164"/>
      <c r="D85" s="190">
        <v>5</v>
      </c>
      <c r="E85" s="190">
        <v>3</v>
      </c>
      <c r="F85" s="190">
        <f t="shared" si="6"/>
        <v>8</v>
      </c>
      <c r="G85" s="190">
        <v>3</v>
      </c>
      <c r="H85" s="190">
        <v>3</v>
      </c>
      <c r="I85" s="190">
        <f t="shared" si="7"/>
        <v>6</v>
      </c>
      <c r="J85" s="190"/>
      <c r="K85" s="190"/>
      <c r="L85" s="190">
        <f t="shared" si="8"/>
        <v>0</v>
      </c>
      <c r="M85" s="190"/>
      <c r="N85" s="190"/>
      <c r="O85" s="190">
        <f t="shared" si="9"/>
        <v>0</v>
      </c>
      <c r="P85" s="190"/>
      <c r="Q85" s="190"/>
      <c r="R85" s="190">
        <f t="shared" si="10"/>
        <v>0</v>
      </c>
      <c r="S85" s="190"/>
      <c r="T85" s="190"/>
      <c r="U85" s="190">
        <f t="shared" si="11"/>
        <v>0</v>
      </c>
    </row>
    <row r="86" spans="1:21">
      <c r="A86" s="163" t="s">
        <v>95</v>
      </c>
      <c r="B86" s="164" t="s">
        <v>172</v>
      </c>
      <c r="C86" s="164"/>
      <c r="D86" s="190">
        <v>5</v>
      </c>
      <c r="E86" s="190">
        <v>5</v>
      </c>
      <c r="F86" s="190">
        <f t="shared" si="6"/>
        <v>10</v>
      </c>
      <c r="G86" s="190">
        <v>3</v>
      </c>
      <c r="H86" s="190">
        <v>3</v>
      </c>
      <c r="I86" s="190">
        <f t="shared" si="7"/>
        <v>6</v>
      </c>
      <c r="J86" s="190"/>
      <c r="K86" s="190"/>
      <c r="L86" s="190">
        <f t="shared" si="8"/>
        <v>0</v>
      </c>
      <c r="M86" s="190"/>
      <c r="N86" s="190"/>
      <c r="O86" s="190">
        <f t="shared" si="9"/>
        <v>0</v>
      </c>
      <c r="P86" s="190"/>
      <c r="Q86" s="190"/>
      <c r="R86" s="190">
        <f t="shared" si="10"/>
        <v>0</v>
      </c>
      <c r="S86" s="190"/>
      <c r="T86" s="190"/>
      <c r="U86" s="190">
        <f t="shared" si="11"/>
        <v>0</v>
      </c>
    </row>
    <row r="87" spans="1:21">
      <c r="A87" s="163" t="s">
        <v>96</v>
      </c>
      <c r="B87" s="164" t="s">
        <v>173</v>
      </c>
      <c r="C87" s="164"/>
      <c r="D87" s="190">
        <v>5</v>
      </c>
      <c r="E87" s="190">
        <v>4</v>
      </c>
      <c r="F87" s="190">
        <f t="shared" si="6"/>
        <v>9</v>
      </c>
      <c r="G87" s="190">
        <v>3</v>
      </c>
      <c r="H87" s="190">
        <v>3</v>
      </c>
      <c r="I87" s="190">
        <f t="shared" si="7"/>
        <v>6</v>
      </c>
      <c r="J87" s="190"/>
      <c r="K87" s="190"/>
      <c r="L87" s="190">
        <f t="shared" si="8"/>
        <v>0</v>
      </c>
      <c r="M87" s="190"/>
      <c r="N87" s="190"/>
      <c r="O87" s="190">
        <f t="shared" si="9"/>
        <v>0</v>
      </c>
      <c r="P87" s="190"/>
      <c r="Q87" s="190"/>
      <c r="R87" s="190">
        <f t="shared" si="10"/>
        <v>0</v>
      </c>
      <c r="S87" s="190"/>
      <c r="T87" s="190"/>
      <c r="U87" s="190">
        <f t="shared" si="11"/>
        <v>0</v>
      </c>
    </row>
    <row r="88" spans="1:21">
      <c r="A88" s="163" t="s">
        <v>97</v>
      </c>
      <c r="B88" s="164" t="s">
        <v>174</v>
      </c>
      <c r="C88" s="164"/>
      <c r="D88" s="190">
        <v>5</v>
      </c>
      <c r="E88" s="190">
        <v>3</v>
      </c>
      <c r="F88" s="190">
        <f t="shared" si="6"/>
        <v>8</v>
      </c>
      <c r="G88" s="190">
        <v>3</v>
      </c>
      <c r="H88" s="190">
        <v>3</v>
      </c>
      <c r="I88" s="190">
        <f t="shared" si="7"/>
        <v>6</v>
      </c>
      <c r="J88" s="190"/>
      <c r="K88" s="190"/>
      <c r="L88" s="190">
        <f t="shared" si="8"/>
        <v>0</v>
      </c>
      <c r="M88" s="190"/>
      <c r="N88" s="190"/>
      <c r="O88" s="190">
        <f t="shared" si="9"/>
        <v>0</v>
      </c>
      <c r="P88" s="190"/>
      <c r="Q88" s="190"/>
      <c r="R88" s="190">
        <f t="shared" si="10"/>
        <v>0</v>
      </c>
      <c r="S88" s="190"/>
      <c r="T88" s="190"/>
      <c r="U88" s="190">
        <f t="shared" si="11"/>
        <v>0</v>
      </c>
    </row>
    <row r="89" spans="1:21">
      <c r="A89" s="163" t="s">
        <v>98</v>
      </c>
      <c r="B89" s="164" t="s">
        <v>175</v>
      </c>
      <c r="C89" s="164"/>
      <c r="D89" s="190">
        <v>5</v>
      </c>
      <c r="E89" s="190">
        <v>2</v>
      </c>
      <c r="F89" s="190">
        <f t="shared" si="6"/>
        <v>7</v>
      </c>
      <c r="G89" s="190">
        <v>3</v>
      </c>
      <c r="H89" s="190">
        <v>3</v>
      </c>
      <c r="I89" s="190">
        <f t="shared" si="7"/>
        <v>6</v>
      </c>
      <c r="J89" s="190"/>
      <c r="K89" s="190"/>
      <c r="L89" s="190">
        <f t="shared" si="8"/>
        <v>0</v>
      </c>
      <c r="M89" s="190"/>
      <c r="N89" s="190"/>
      <c r="O89" s="190">
        <f t="shared" si="9"/>
        <v>0</v>
      </c>
      <c r="P89" s="190"/>
      <c r="Q89" s="190"/>
      <c r="R89" s="190">
        <f t="shared" si="10"/>
        <v>0</v>
      </c>
      <c r="S89" s="190"/>
      <c r="T89" s="190"/>
      <c r="U89" s="190">
        <f t="shared" si="11"/>
        <v>0</v>
      </c>
    </row>
    <row r="90" spans="1:21">
      <c r="A90" s="163" t="s">
        <v>99</v>
      </c>
      <c r="B90" s="164" t="s">
        <v>176</v>
      </c>
      <c r="C90" s="164"/>
      <c r="D90" s="190">
        <v>5</v>
      </c>
      <c r="E90" s="190">
        <v>2</v>
      </c>
      <c r="F90" s="190">
        <f t="shared" si="6"/>
        <v>7</v>
      </c>
      <c r="G90" s="190">
        <v>3</v>
      </c>
      <c r="H90" s="190">
        <v>3</v>
      </c>
      <c r="I90" s="190">
        <f t="shared" si="7"/>
        <v>6</v>
      </c>
      <c r="J90" s="190"/>
      <c r="K90" s="190"/>
      <c r="L90" s="190">
        <f t="shared" si="8"/>
        <v>0</v>
      </c>
      <c r="M90" s="190"/>
      <c r="N90" s="190"/>
      <c r="O90" s="190">
        <f t="shared" si="9"/>
        <v>0</v>
      </c>
      <c r="P90" s="190"/>
      <c r="Q90" s="190"/>
      <c r="R90" s="190">
        <f t="shared" si="10"/>
        <v>0</v>
      </c>
      <c r="S90" s="190"/>
      <c r="T90" s="190"/>
      <c r="U90" s="190">
        <f t="shared" si="11"/>
        <v>0</v>
      </c>
    </row>
    <row r="91" spans="1:21">
      <c r="A91" s="163" t="s">
        <v>100</v>
      </c>
      <c r="B91" s="164" t="s">
        <v>177</v>
      </c>
      <c r="C91" s="164"/>
      <c r="D91" s="190">
        <v>5</v>
      </c>
      <c r="E91" s="190">
        <v>5</v>
      </c>
      <c r="F91" s="190">
        <f t="shared" si="6"/>
        <v>10</v>
      </c>
      <c r="G91" s="190">
        <v>3</v>
      </c>
      <c r="H91" s="190">
        <v>3</v>
      </c>
      <c r="I91" s="190">
        <f t="shared" si="7"/>
        <v>6</v>
      </c>
      <c r="J91" s="190"/>
      <c r="K91" s="190"/>
      <c r="L91" s="190">
        <f t="shared" si="8"/>
        <v>0</v>
      </c>
      <c r="M91" s="190"/>
      <c r="N91" s="190"/>
      <c r="O91" s="190">
        <f t="shared" si="9"/>
        <v>0</v>
      </c>
      <c r="P91" s="190"/>
      <c r="Q91" s="190"/>
      <c r="R91" s="190">
        <f t="shared" si="10"/>
        <v>0</v>
      </c>
      <c r="S91" s="190"/>
      <c r="T91" s="190"/>
      <c r="U91" s="190">
        <f t="shared" si="11"/>
        <v>0</v>
      </c>
    </row>
    <row r="92" spans="1:21">
      <c r="A92" s="163" t="s">
        <v>101</v>
      </c>
      <c r="B92" s="164" t="s">
        <v>178</v>
      </c>
      <c r="C92" s="164"/>
      <c r="D92" s="190">
        <v>5</v>
      </c>
      <c r="E92" s="190">
        <v>5</v>
      </c>
      <c r="F92" s="190">
        <f t="shared" si="6"/>
        <v>10</v>
      </c>
      <c r="G92" s="190">
        <v>3</v>
      </c>
      <c r="H92" s="190">
        <v>3</v>
      </c>
      <c r="I92" s="190">
        <f t="shared" si="7"/>
        <v>6</v>
      </c>
      <c r="J92" s="190"/>
      <c r="K92" s="190"/>
      <c r="L92" s="190">
        <f t="shared" si="8"/>
        <v>0</v>
      </c>
      <c r="M92" s="190"/>
      <c r="N92" s="190"/>
      <c r="O92" s="190">
        <f t="shared" si="9"/>
        <v>0</v>
      </c>
      <c r="P92" s="190"/>
      <c r="Q92" s="190"/>
      <c r="R92" s="190">
        <f t="shared" si="10"/>
        <v>0</v>
      </c>
      <c r="S92" s="190"/>
      <c r="T92" s="190"/>
      <c r="U92" s="190">
        <f t="shared" si="11"/>
        <v>0</v>
      </c>
    </row>
    <row r="93" spans="1:21">
      <c r="A93" s="163" t="s">
        <v>102</v>
      </c>
      <c r="B93" s="164" t="s">
        <v>179</v>
      </c>
      <c r="C93" s="164"/>
      <c r="D93" s="190">
        <v>5</v>
      </c>
      <c r="E93" s="190">
        <v>4</v>
      </c>
      <c r="F93" s="190">
        <f t="shared" si="6"/>
        <v>9</v>
      </c>
      <c r="G93" s="190">
        <v>3</v>
      </c>
      <c r="H93" s="190">
        <v>3</v>
      </c>
      <c r="I93" s="190">
        <f t="shared" si="7"/>
        <v>6</v>
      </c>
      <c r="J93" s="190"/>
      <c r="K93" s="190"/>
      <c r="L93" s="190">
        <f t="shared" si="8"/>
        <v>0</v>
      </c>
      <c r="M93" s="190"/>
      <c r="N93" s="190"/>
      <c r="O93" s="190">
        <f t="shared" si="9"/>
        <v>0</v>
      </c>
      <c r="P93" s="190"/>
      <c r="Q93" s="190"/>
      <c r="R93" s="190">
        <f t="shared" si="10"/>
        <v>0</v>
      </c>
      <c r="S93" s="190"/>
      <c r="T93" s="190"/>
      <c r="U93" s="190">
        <f t="shared" si="11"/>
        <v>0</v>
      </c>
    </row>
    <row r="94" spans="1:21">
      <c r="A94" s="163" t="s">
        <v>103</v>
      </c>
      <c r="B94" s="164" t="s">
        <v>180</v>
      </c>
      <c r="C94" s="164"/>
      <c r="D94" s="190">
        <v>5</v>
      </c>
      <c r="E94" s="190">
        <v>4</v>
      </c>
      <c r="F94" s="190">
        <f t="shared" si="6"/>
        <v>9</v>
      </c>
      <c r="G94" s="190">
        <v>3</v>
      </c>
      <c r="H94" s="190">
        <v>3</v>
      </c>
      <c r="I94" s="190">
        <f t="shared" si="7"/>
        <v>6</v>
      </c>
      <c r="J94" s="190"/>
      <c r="K94" s="190"/>
      <c r="L94" s="190">
        <f t="shared" si="8"/>
        <v>0</v>
      </c>
      <c r="M94" s="190"/>
      <c r="N94" s="190"/>
      <c r="O94" s="190">
        <f t="shared" si="9"/>
        <v>0</v>
      </c>
      <c r="P94" s="190"/>
      <c r="Q94" s="190"/>
      <c r="R94" s="190">
        <f t="shared" si="10"/>
        <v>0</v>
      </c>
      <c r="S94" s="190"/>
      <c r="T94" s="190"/>
      <c r="U94" s="190">
        <f t="shared" si="11"/>
        <v>0</v>
      </c>
    </row>
    <row r="95" spans="1:21">
      <c r="A95" s="163" t="s">
        <v>104</v>
      </c>
      <c r="B95" s="164" t="s">
        <v>181</v>
      </c>
      <c r="C95" s="164"/>
      <c r="D95" s="190">
        <v>5</v>
      </c>
      <c r="E95" s="190">
        <v>4</v>
      </c>
      <c r="F95" s="190">
        <f t="shared" si="6"/>
        <v>9</v>
      </c>
      <c r="G95" s="190">
        <v>3</v>
      </c>
      <c r="H95" s="190">
        <v>3</v>
      </c>
      <c r="I95" s="190">
        <f t="shared" si="7"/>
        <v>6</v>
      </c>
      <c r="J95" s="190"/>
      <c r="K95" s="190"/>
      <c r="L95" s="190">
        <f t="shared" si="8"/>
        <v>0</v>
      </c>
      <c r="M95" s="190"/>
      <c r="N95" s="190"/>
      <c r="O95" s="190">
        <f t="shared" si="9"/>
        <v>0</v>
      </c>
      <c r="P95" s="190"/>
      <c r="Q95" s="190"/>
      <c r="R95" s="190">
        <f t="shared" si="10"/>
        <v>0</v>
      </c>
      <c r="S95" s="190"/>
      <c r="T95" s="190"/>
      <c r="U95" s="190">
        <f t="shared" si="11"/>
        <v>0</v>
      </c>
    </row>
    <row r="96" spans="1:21">
      <c r="A96" s="163" t="s">
        <v>389</v>
      </c>
      <c r="B96" s="164" t="s">
        <v>397</v>
      </c>
      <c r="C96" s="164"/>
      <c r="D96" s="190">
        <v>5</v>
      </c>
      <c r="E96" s="190">
        <v>4</v>
      </c>
      <c r="F96" s="190">
        <f t="shared" si="6"/>
        <v>9</v>
      </c>
      <c r="G96" s="190">
        <v>3</v>
      </c>
      <c r="H96" s="190">
        <v>3</v>
      </c>
      <c r="I96" s="190">
        <f t="shared" si="7"/>
        <v>6</v>
      </c>
      <c r="J96" s="190"/>
      <c r="K96" s="190"/>
      <c r="L96" s="190">
        <f t="shared" si="8"/>
        <v>0</v>
      </c>
      <c r="M96" s="190"/>
      <c r="N96" s="190"/>
      <c r="O96" s="190">
        <f t="shared" si="9"/>
        <v>0</v>
      </c>
      <c r="P96" s="190"/>
      <c r="Q96" s="190"/>
      <c r="R96" s="190">
        <f t="shared" si="10"/>
        <v>0</v>
      </c>
      <c r="S96" s="190"/>
      <c r="T96" s="190"/>
      <c r="U96" s="190">
        <f t="shared" si="11"/>
        <v>0</v>
      </c>
    </row>
    <row r="97" spans="1:21">
      <c r="A97" s="163" t="s">
        <v>390</v>
      </c>
      <c r="B97" s="164" t="s">
        <v>398</v>
      </c>
      <c r="C97" s="164"/>
      <c r="D97" s="190">
        <v>5</v>
      </c>
      <c r="E97" s="190">
        <v>4</v>
      </c>
      <c r="F97" s="190">
        <f t="shared" si="6"/>
        <v>9</v>
      </c>
      <c r="G97" s="190">
        <v>3</v>
      </c>
      <c r="H97" s="190">
        <v>3</v>
      </c>
      <c r="I97" s="190">
        <f t="shared" si="7"/>
        <v>6</v>
      </c>
      <c r="J97" s="190"/>
      <c r="K97" s="190"/>
      <c r="L97" s="190">
        <f t="shared" si="8"/>
        <v>0</v>
      </c>
      <c r="M97" s="190"/>
      <c r="N97" s="190"/>
      <c r="O97" s="190">
        <f t="shared" si="9"/>
        <v>0</v>
      </c>
      <c r="P97" s="190"/>
      <c r="Q97" s="190"/>
      <c r="R97" s="190">
        <f t="shared" si="10"/>
        <v>0</v>
      </c>
      <c r="S97" s="190"/>
      <c r="T97" s="190"/>
      <c r="U97" s="190">
        <f t="shared" si="11"/>
        <v>0</v>
      </c>
    </row>
    <row r="98" spans="1:21">
      <c r="A98" s="163" t="s">
        <v>391</v>
      </c>
      <c r="B98" s="164" t="s">
        <v>399</v>
      </c>
      <c r="C98" s="164"/>
      <c r="D98" s="190">
        <v>5</v>
      </c>
      <c r="E98" s="190">
        <v>5</v>
      </c>
      <c r="F98" s="190">
        <f t="shared" si="6"/>
        <v>10</v>
      </c>
      <c r="G98" s="190">
        <v>3</v>
      </c>
      <c r="H98" s="190">
        <v>3</v>
      </c>
      <c r="I98" s="190">
        <f t="shared" si="7"/>
        <v>6</v>
      </c>
      <c r="J98" s="190"/>
      <c r="K98" s="190"/>
      <c r="L98" s="190">
        <f t="shared" si="8"/>
        <v>0</v>
      </c>
      <c r="M98" s="190"/>
      <c r="N98" s="190"/>
      <c r="O98" s="190">
        <f t="shared" si="9"/>
        <v>0</v>
      </c>
      <c r="P98" s="190"/>
      <c r="Q98" s="190"/>
      <c r="R98" s="190">
        <f t="shared" si="10"/>
        <v>0</v>
      </c>
      <c r="S98" s="190"/>
      <c r="T98" s="190"/>
      <c r="U98" s="190">
        <f t="shared" si="11"/>
        <v>0</v>
      </c>
    </row>
    <row r="99" spans="1:21">
      <c r="A99" s="163" t="s">
        <v>392</v>
      </c>
      <c r="B99" s="164" t="s">
        <v>400</v>
      </c>
      <c r="C99" s="164"/>
      <c r="D99" s="190">
        <v>5</v>
      </c>
      <c r="E99" s="190">
        <v>3</v>
      </c>
      <c r="F99" s="190">
        <f t="shared" si="6"/>
        <v>8</v>
      </c>
      <c r="G99" s="190">
        <v>3</v>
      </c>
      <c r="H99" s="190">
        <v>3</v>
      </c>
      <c r="I99" s="190">
        <f t="shared" si="7"/>
        <v>6</v>
      </c>
      <c r="J99" s="190"/>
      <c r="K99" s="190"/>
      <c r="L99" s="190">
        <f t="shared" si="8"/>
        <v>0</v>
      </c>
      <c r="M99" s="190"/>
      <c r="N99" s="190"/>
      <c r="O99" s="190">
        <f t="shared" si="9"/>
        <v>0</v>
      </c>
      <c r="P99" s="190"/>
      <c r="Q99" s="190"/>
      <c r="R99" s="190">
        <f t="shared" si="10"/>
        <v>0</v>
      </c>
      <c r="S99" s="190"/>
      <c r="T99" s="190"/>
      <c r="U99" s="190">
        <f t="shared" si="11"/>
        <v>0</v>
      </c>
    </row>
    <row r="100" spans="1:21">
      <c r="A100" s="163" t="s">
        <v>393</v>
      </c>
      <c r="B100" s="164" t="s">
        <v>401</v>
      </c>
      <c r="C100" s="164"/>
      <c r="D100" s="190">
        <v>5</v>
      </c>
      <c r="E100" s="190">
        <v>3</v>
      </c>
      <c r="F100" s="190">
        <f t="shared" si="6"/>
        <v>8</v>
      </c>
      <c r="G100" s="190">
        <v>3</v>
      </c>
      <c r="H100" s="190">
        <v>3</v>
      </c>
      <c r="I100" s="190">
        <f t="shared" si="7"/>
        <v>6</v>
      </c>
      <c r="J100" s="190"/>
      <c r="K100" s="190"/>
      <c r="L100" s="190">
        <f t="shared" si="8"/>
        <v>0</v>
      </c>
      <c r="M100" s="190"/>
      <c r="N100" s="190"/>
      <c r="O100" s="190">
        <f t="shared" si="9"/>
        <v>0</v>
      </c>
      <c r="P100" s="190"/>
      <c r="Q100" s="190"/>
      <c r="R100" s="190">
        <f t="shared" si="10"/>
        <v>0</v>
      </c>
      <c r="S100" s="190"/>
      <c r="T100" s="190"/>
      <c r="U100" s="190">
        <f t="shared" si="11"/>
        <v>0</v>
      </c>
    </row>
    <row r="101" spans="1:21">
      <c r="A101" s="163" t="s">
        <v>394</v>
      </c>
      <c r="B101" s="164" t="s">
        <v>402</v>
      </c>
      <c r="C101" s="164"/>
      <c r="D101" s="190">
        <v>5</v>
      </c>
      <c r="E101" s="190">
        <v>2</v>
      </c>
      <c r="F101" s="190">
        <f t="shared" si="0"/>
        <v>7</v>
      </c>
      <c r="G101" s="190">
        <v>4</v>
      </c>
      <c r="H101" s="190">
        <v>5</v>
      </c>
      <c r="I101" s="190">
        <f t="shared" si="1"/>
        <v>9</v>
      </c>
      <c r="J101" s="190"/>
      <c r="K101" s="190"/>
      <c r="L101" s="190">
        <f t="shared" si="2"/>
        <v>0</v>
      </c>
      <c r="M101" s="190"/>
      <c r="N101" s="190"/>
      <c r="O101" s="190">
        <f t="shared" si="3"/>
        <v>0</v>
      </c>
      <c r="P101" s="190"/>
      <c r="Q101" s="190"/>
      <c r="R101" s="190">
        <f t="shared" si="4"/>
        <v>0</v>
      </c>
      <c r="S101" s="190"/>
      <c r="T101" s="190"/>
      <c r="U101" s="190">
        <f t="shared" si="5"/>
        <v>0</v>
      </c>
    </row>
    <row r="102" spans="1:21">
      <c r="A102" s="163" t="s">
        <v>395</v>
      </c>
      <c r="B102" s="164" t="s">
        <v>403</v>
      </c>
      <c r="C102" s="164"/>
      <c r="D102" s="190">
        <v>5</v>
      </c>
      <c r="E102" s="190">
        <v>5</v>
      </c>
      <c r="F102" s="190">
        <f t="shared" si="0"/>
        <v>10</v>
      </c>
      <c r="G102" s="190">
        <v>5</v>
      </c>
      <c r="H102" s="190">
        <v>3</v>
      </c>
      <c r="I102" s="190">
        <f t="shared" si="1"/>
        <v>8</v>
      </c>
      <c r="J102" s="190"/>
      <c r="K102" s="190"/>
      <c r="L102" s="190">
        <f t="shared" si="2"/>
        <v>0</v>
      </c>
      <c r="M102" s="190"/>
      <c r="N102" s="190"/>
      <c r="O102" s="190">
        <f t="shared" si="3"/>
        <v>0</v>
      </c>
      <c r="P102" s="190"/>
      <c r="Q102" s="190"/>
      <c r="R102" s="190">
        <f t="shared" si="4"/>
        <v>0</v>
      </c>
      <c r="S102" s="190"/>
      <c r="T102" s="190"/>
      <c r="U102" s="190">
        <f t="shared" si="5"/>
        <v>0</v>
      </c>
    </row>
    <row r="103" spans="1:21">
      <c r="A103" s="163" t="s">
        <v>396</v>
      </c>
      <c r="B103" s="164" t="s">
        <v>404</v>
      </c>
      <c r="C103" s="164"/>
      <c r="D103" s="190">
        <v>3</v>
      </c>
      <c r="E103" s="190">
        <v>4</v>
      </c>
      <c r="F103" s="190">
        <f t="shared" si="0"/>
        <v>7</v>
      </c>
      <c r="G103" s="190">
        <v>3</v>
      </c>
      <c r="H103" s="190">
        <v>3</v>
      </c>
      <c r="I103" s="190">
        <f t="shared" si="1"/>
        <v>6</v>
      </c>
      <c r="J103" s="190"/>
      <c r="K103" s="190"/>
      <c r="L103" s="190">
        <f t="shared" si="2"/>
        <v>0</v>
      </c>
      <c r="M103" s="190"/>
      <c r="N103" s="190"/>
      <c r="O103" s="190">
        <f t="shared" si="3"/>
        <v>0</v>
      </c>
      <c r="P103" s="190"/>
      <c r="Q103" s="190"/>
      <c r="R103" s="190">
        <f t="shared" si="4"/>
        <v>0</v>
      </c>
      <c r="S103" s="190"/>
      <c r="T103" s="190"/>
      <c r="U103" s="190">
        <f t="shared" si="5"/>
        <v>0</v>
      </c>
    </row>
    <row r="104" spans="1:21" ht="36" customHeight="1">
      <c r="A104" s="165" t="s">
        <v>451</v>
      </c>
      <c r="B104" s="165" t="s">
        <v>448</v>
      </c>
      <c r="C104" s="165"/>
      <c r="D104" s="166">
        <f>COUNTIF(F19:F103,"&gt;="&amp;D$11/10)</f>
        <v>85</v>
      </c>
      <c r="E104" s="166"/>
      <c r="F104" s="166"/>
      <c r="G104" s="166">
        <f>COUNTIF(I19:I103,"&gt;="&amp;G$11/10)</f>
        <v>85</v>
      </c>
      <c r="H104" s="166"/>
      <c r="I104" s="166"/>
      <c r="J104" s="166">
        <f>COUNTIF(L19:L103,"&gt;="&amp;J$11/10)</f>
        <v>1</v>
      </c>
      <c r="K104" s="166"/>
      <c r="L104" s="166"/>
      <c r="M104" s="166">
        <f>COUNTIF(O19:O103,"&gt;="&amp;M$11/10)</f>
        <v>1</v>
      </c>
      <c r="N104" s="166"/>
      <c r="O104" s="166"/>
      <c r="P104" s="166">
        <f>COUNTIF(R19:R103,"&gt;="&amp;P$11/10)</f>
        <v>1</v>
      </c>
      <c r="Q104" s="166"/>
      <c r="R104" s="166"/>
      <c r="S104" s="166">
        <f>COUNTIF(U19:U103,"&gt;="&amp;S$11/10)</f>
        <v>1</v>
      </c>
      <c r="T104" s="166"/>
      <c r="U104" s="166"/>
    </row>
    <row r="105" spans="1:21" ht="35.25" customHeight="1">
      <c r="A105" s="165"/>
      <c r="B105" s="166" t="s">
        <v>449</v>
      </c>
      <c r="C105" s="166"/>
      <c r="D105" s="167">
        <f>ROUND(D104/$B$16*100,0)</f>
        <v>100</v>
      </c>
      <c r="E105" s="167"/>
      <c r="F105" s="167"/>
      <c r="G105" s="167">
        <f>ROUND(G104/$B$16*100,0)</f>
        <v>100</v>
      </c>
      <c r="H105" s="167"/>
      <c r="I105" s="167"/>
      <c r="J105" s="167">
        <f>ROUND(J104/$B$16*100,0)</f>
        <v>1</v>
      </c>
      <c r="K105" s="167"/>
      <c r="L105" s="167"/>
      <c r="M105" s="167">
        <f>ROUND(M104/$B$16*100,0)</f>
        <v>1</v>
      </c>
      <c r="N105" s="167"/>
      <c r="O105" s="167"/>
      <c r="P105" s="167">
        <f>ROUND(P104/$B$16*100,0)</f>
        <v>1</v>
      </c>
      <c r="Q105" s="167"/>
      <c r="R105" s="167"/>
      <c r="S105" s="167">
        <f>ROUND(S104/$B$16*100,0)</f>
        <v>1</v>
      </c>
      <c r="T105" s="167"/>
      <c r="U105" s="167"/>
    </row>
    <row r="106" spans="1:21" ht="35.15" customHeight="1">
      <c r="A106" s="165"/>
      <c r="B106" s="166" t="s">
        <v>450</v>
      </c>
      <c r="C106" s="166"/>
      <c r="D106" s="166">
        <f>IF(D105&lt;$D$14,0,IF(D105&lt;$E$14,1,IF(D105&lt;$F$14,2,3)))</f>
        <v>3</v>
      </c>
      <c r="E106" s="166"/>
      <c r="F106" s="166"/>
      <c r="G106" s="166">
        <f>IF(G105&lt;$D$14,0,IF(G105&lt;$E$14,1,IF(G105&lt;$F$14,2,3)))</f>
        <v>3</v>
      </c>
      <c r="H106" s="166"/>
      <c r="I106" s="166"/>
      <c r="J106" s="166">
        <f>IF(J105&lt;$D$14,0,IF(J105&lt;$E$14,1,IF(J105&lt;$F$14,2,3)))</f>
        <v>0</v>
      </c>
      <c r="K106" s="166"/>
      <c r="L106" s="166"/>
      <c r="M106" s="166">
        <f>IF(M105&lt;$D$14,0,IF(M105&lt;$E$14,1,IF(M105&lt;$F$14,2,3)))</f>
        <v>0</v>
      </c>
      <c r="N106" s="166"/>
      <c r="O106" s="166"/>
      <c r="P106" s="166">
        <f>IF(P105&lt;$D$14,0,IF(P105&lt;$E$14,1,IF(P105&lt;$F$14,2,3)))</f>
        <v>0</v>
      </c>
      <c r="Q106" s="166"/>
      <c r="R106" s="166"/>
      <c r="S106" s="166">
        <f>IF(S105&lt;$D$14,0,IF(S105&lt;$E$14,1,IF(S105&lt;$F$14,2,3)))</f>
        <v>0</v>
      </c>
      <c r="T106" s="166"/>
      <c r="U106" s="166"/>
    </row>
  </sheetData>
  <mergeCells count="154">
    <mergeCell ref="A1:U1"/>
    <mergeCell ref="A2:U2"/>
    <mergeCell ref="A3:U3"/>
    <mergeCell ref="A4:U4"/>
    <mergeCell ref="A5:U5"/>
    <mergeCell ref="A6:U6"/>
    <mergeCell ref="A7:H7"/>
    <mergeCell ref="I7:U7"/>
    <mergeCell ref="A8:H8"/>
    <mergeCell ref="I8:U8"/>
    <mergeCell ref="A9:U9"/>
    <mergeCell ref="A10:B11"/>
    <mergeCell ref="D10:F10"/>
    <mergeCell ref="G10:I10"/>
    <mergeCell ref="J10:L10"/>
    <mergeCell ref="M10:O10"/>
    <mergeCell ref="A16:A17"/>
    <mergeCell ref="B16:C17"/>
    <mergeCell ref="D16:E16"/>
    <mergeCell ref="F16:F17"/>
    <mergeCell ref="G16:H16"/>
    <mergeCell ref="I16:I17"/>
    <mergeCell ref="A12:U12"/>
    <mergeCell ref="A13:B14"/>
    <mergeCell ref="P10:R10"/>
    <mergeCell ref="S10:U10"/>
    <mergeCell ref="D11:F11"/>
    <mergeCell ref="G11:I11"/>
    <mergeCell ref="J11:L11"/>
    <mergeCell ref="M11:O11"/>
    <mergeCell ref="P11:R11"/>
    <mergeCell ref="S11:U11"/>
    <mergeCell ref="G13:K13"/>
    <mergeCell ref="G14:K14"/>
    <mergeCell ref="B22:C22"/>
    <mergeCell ref="B23:C23"/>
    <mergeCell ref="B24:C24"/>
    <mergeCell ref="B25:C25"/>
    <mergeCell ref="B26:C26"/>
    <mergeCell ref="B27:C27"/>
    <mergeCell ref="S16:T16"/>
    <mergeCell ref="U16:U17"/>
    <mergeCell ref="B18:C18"/>
    <mergeCell ref="B19:C19"/>
    <mergeCell ref="B20:C20"/>
    <mergeCell ref="B21:C21"/>
    <mergeCell ref="J16:K16"/>
    <mergeCell ref="L16:L17"/>
    <mergeCell ref="M16:N16"/>
    <mergeCell ref="O16:O17"/>
    <mergeCell ref="P16:Q16"/>
    <mergeCell ref="R16:R17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76:C76"/>
    <mergeCell ref="B77:C77"/>
    <mergeCell ref="B78:C78"/>
    <mergeCell ref="B79:C79"/>
    <mergeCell ref="B80:C80"/>
    <mergeCell ref="B101:C101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M105:O105"/>
    <mergeCell ref="M106:O106"/>
    <mergeCell ref="P105:R105"/>
    <mergeCell ref="P106:R106"/>
    <mergeCell ref="S105:U105"/>
    <mergeCell ref="S106:U106"/>
    <mergeCell ref="L13:P13"/>
    <mergeCell ref="L14:P14"/>
    <mergeCell ref="Q13:U13"/>
    <mergeCell ref="Q14:U14"/>
    <mergeCell ref="M104:O104"/>
    <mergeCell ref="P104:R104"/>
    <mergeCell ref="S104:U104"/>
    <mergeCell ref="D104:F104"/>
    <mergeCell ref="D105:F105"/>
    <mergeCell ref="D106:F106"/>
    <mergeCell ref="G104:I104"/>
    <mergeCell ref="G105:I105"/>
    <mergeCell ref="G106:I106"/>
    <mergeCell ref="J104:L104"/>
    <mergeCell ref="J105:L105"/>
    <mergeCell ref="J106:L106"/>
    <mergeCell ref="B102:C102"/>
    <mergeCell ref="B103:C103"/>
    <mergeCell ref="B97:C97"/>
    <mergeCell ref="B98:C98"/>
    <mergeCell ref="B99:C99"/>
    <mergeCell ref="B100:C100"/>
    <mergeCell ref="A104:A106"/>
    <mergeCell ref="B104:C104"/>
    <mergeCell ref="B105:C105"/>
    <mergeCell ref="B106:C106"/>
  </mergeCells>
  <printOptions horizontalCentered="1"/>
  <pageMargins left="0.23622047244094491" right="0.23622047244094491" top="0.51181102362204722" bottom="0.31496062992125984" header="0.15748031496062992" footer="0.15748031496062992"/>
  <pageSetup paperSize="9" scale="83" fitToHeight="0" orientation="landscape" horizontalDpi="4294967292" r:id="rId1"/>
  <headerFooter>
    <oddHeader>&amp;RI2IT / ACAD /AT / 03 ver 01</oddHeader>
    <oddFooter>&amp;R&amp;"Bookman Old Style,Regular"&amp;10Sign of Faculty:_____________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S105"/>
  <sheetViews>
    <sheetView zoomScale="90" zoomScaleNormal="90" workbookViewId="0">
      <selection activeCell="Q11" sqref="Q11"/>
    </sheetView>
  </sheetViews>
  <sheetFormatPr defaultColWidth="9.1796875" defaultRowHeight="14"/>
  <cols>
    <col min="1" max="1" width="10.54296875" style="170" customWidth="1"/>
    <col min="2" max="2" width="24.54296875" style="170" customWidth="1"/>
    <col min="3" max="3" width="8.54296875" style="170" customWidth="1"/>
    <col min="4" max="15" width="8" style="170" customWidth="1"/>
    <col min="16" max="16384" width="9.1796875" style="170"/>
  </cols>
  <sheetData>
    <row r="1" spans="1:15" ht="40" customHeight="1">
      <c r="A1" s="191" t="s">
        <v>464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1:15" ht="17.5">
      <c r="A2" s="193" t="s">
        <v>465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</row>
    <row r="3" spans="1:15" ht="18" thickBot="1">
      <c r="A3" s="194" t="s">
        <v>488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</row>
    <row r="4" spans="1:15" ht="7" customHeight="1" thickTop="1" thickBot="1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</row>
    <row r="5" spans="1:15" ht="18.5" thickTop="1" thickBot="1">
      <c r="A5" s="196" t="s">
        <v>466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</row>
    <row r="6" spans="1:15" ht="6.65" customHeight="1" thickTop="1" thickBot="1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</row>
    <row r="7" spans="1:15">
      <c r="A7" s="198" t="s">
        <v>14</v>
      </c>
      <c r="B7" s="199"/>
      <c r="C7" s="199"/>
      <c r="D7" s="199"/>
      <c r="E7" s="199"/>
      <c r="F7" s="199"/>
      <c r="G7" s="200"/>
      <c r="H7" s="201" t="s">
        <v>467</v>
      </c>
      <c r="I7" s="199"/>
      <c r="J7" s="199"/>
      <c r="K7" s="199"/>
      <c r="L7" s="199"/>
      <c r="M7" s="199"/>
      <c r="N7" s="199"/>
      <c r="O7" s="200"/>
    </row>
    <row r="8" spans="1:15" ht="14.5" thickBot="1">
      <c r="A8" s="202" t="s">
        <v>405</v>
      </c>
      <c r="B8" s="203"/>
      <c r="C8" s="203"/>
      <c r="D8" s="203"/>
      <c r="E8" s="203"/>
      <c r="F8" s="203"/>
      <c r="G8" s="204"/>
      <c r="H8" s="205" t="s">
        <v>15</v>
      </c>
      <c r="I8" s="203"/>
      <c r="J8" s="203"/>
      <c r="K8" s="203"/>
      <c r="L8" s="203"/>
      <c r="M8" s="203"/>
      <c r="N8" s="203"/>
      <c r="O8" s="204"/>
    </row>
    <row r="9" spans="1:15" ht="6.65" customHeight="1" thickBot="1">
      <c r="A9" s="206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</row>
    <row r="10" spans="1:15">
      <c r="A10" s="207" t="s">
        <v>24</v>
      </c>
      <c r="B10" s="208"/>
      <c r="C10" s="209" t="s">
        <v>10</v>
      </c>
      <c r="D10" s="208" t="str">
        <f>'[1]CP - 01 CO CEO Pr'!A18</f>
        <v>CO301.1</v>
      </c>
      <c r="E10" s="208"/>
      <c r="F10" s="208" t="str">
        <f>'[1]CP - 01 CO CEO Pr'!A19</f>
        <v>CO301.2</v>
      </c>
      <c r="G10" s="208"/>
      <c r="H10" s="208" t="str">
        <f>'[1]CP - 01 CO CEO Pr'!A20</f>
        <v>CO301.3</v>
      </c>
      <c r="I10" s="208"/>
      <c r="J10" s="208" t="str">
        <f>'[1]CP - 01 CO CEO Pr'!A21</f>
        <v>CO301.4</v>
      </c>
      <c r="K10" s="208"/>
      <c r="L10" s="208" t="str">
        <f>'[1]CP - 01 CO CEO Pr'!A22</f>
        <v>CO301.5</v>
      </c>
      <c r="M10" s="208"/>
      <c r="N10" s="208" t="str">
        <f>'[1]CP - 01 CO CEO Pr'!A23</f>
        <v>CO301.6</v>
      </c>
      <c r="O10" s="210"/>
    </row>
    <row r="11" spans="1:15" ht="14.5" thickBot="1">
      <c r="A11" s="211"/>
      <c r="B11" s="212"/>
      <c r="C11" s="213" t="s">
        <v>491</v>
      </c>
      <c r="D11" s="214">
        <v>50</v>
      </c>
      <c r="E11" s="214"/>
      <c r="F11" s="214">
        <v>50</v>
      </c>
      <c r="G11" s="214"/>
      <c r="H11" s="214">
        <v>50</v>
      </c>
      <c r="I11" s="214"/>
      <c r="J11" s="214">
        <v>50</v>
      </c>
      <c r="K11" s="214"/>
      <c r="L11" s="214">
        <v>50</v>
      </c>
      <c r="M11" s="214"/>
      <c r="N11" s="214">
        <v>50</v>
      </c>
      <c r="O11" s="214"/>
    </row>
    <row r="12" spans="1:15" ht="8.5" customHeight="1">
      <c r="A12" s="215"/>
      <c r="B12" s="215"/>
      <c r="C12" s="216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</row>
    <row r="13" spans="1:15" ht="27" customHeight="1">
      <c r="A13" s="178" t="s">
        <v>219</v>
      </c>
      <c r="B13" s="178"/>
      <c r="C13" s="179"/>
      <c r="D13" s="217" t="s">
        <v>381</v>
      </c>
      <c r="E13" s="217" t="s">
        <v>382</v>
      </c>
      <c r="F13" s="217" t="s">
        <v>383</v>
      </c>
      <c r="G13" s="218" t="str">
        <f>CONCATENATE("More than ",D14, " % students achieved the Goal")</f>
        <v>More than 50 % students achieved the Goal</v>
      </c>
      <c r="H13" s="218"/>
      <c r="I13" s="218"/>
      <c r="J13" s="218" t="str">
        <f>CONCATENATE("More than ",E14, " % students achieved the Goal")</f>
        <v>More than 65 % students achieved the Goal</v>
      </c>
      <c r="K13" s="218"/>
      <c r="L13" s="218"/>
      <c r="M13" s="218" t="str">
        <f>CONCATENATE("More than ",F14, " % students achieved the Goal")</f>
        <v>More than 80 % students achieved the Goal</v>
      </c>
      <c r="N13" s="218"/>
      <c r="O13" s="218"/>
    </row>
    <row r="14" spans="1:15">
      <c r="A14" s="178"/>
      <c r="B14" s="178"/>
      <c r="C14" s="179" t="s">
        <v>220</v>
      </c>
      <c r="D14" s="217">
        <v>50</v>
      </c>
      <c r="E14" s="217">
        <v>65</v>
      </c>
      <c r="F14" s="217">
        <v>80</v>
      </c>
      <c r="G14" s="178">
        <v>1</v>
      </c>
      <c r="H14" s="178"/>
      <c r="I14" s="178"/>
      <c r="J14" s="178">
        <v>2</v>
      </c>
      <c r="K14" s="178"/>
      <c r="L14" s="178"/>
      <c r="M14" s="178">
        <v>3</v>
      </c>
      <c r="N14" s="178"/>
      <c r="O14" s="178"/>
    </row>
    <row r="15" spans="1:15" ht="8.5" customHeight="1" thickBot="1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</row>
    <row r="16" spans="1:15" ht="39" customHeight="1" thickBot="1">
      <c r="A16" s="220" t="s">
        <v>9</v>
      </c>
      <c r="B16" s="221">
        <f>COUNTA(B18:B94)</f>
        <v>77</v>
      </c>
      <c r="C16" s="221"/>
      <c r="D16" s="222" t="str">
        <f>D10</f>
        <v>CO301.1</v>
      </c>
      <c r="E16" s="222"/>
      <c r="F16" s="222" t="str">
        <f>F10</f>
        <v>CO301.2</v>
      </c>
      <c r="G16" s="222"/>
      <c r="H16" s="222" t="str">
        <f>H10</f>
        <v>CO301.3</v>
      </c>
      <c r="I16" s="222"/>
      <c r="J16" s="222" t="str">
        <f>J10</f>
        <v>CO301.4</v>
      </c>
      <c r="K16" s="222"/>
      <c r="L16" s="222" t="str">
        <f>L10</f>
        <v>CO301.5</v>
      </c>
      <c r="M16" s="222"/>
      <c r="N16" s="222" t="str">
        <f>N10</f>
        <v>CO301.6</v>
      </c>
      <c r="O16" s="223"/>
    </row>
    <row r="17" spans="1:19" ht="28">
      <c r="A17" s="224" t="s">
        <v>0</v>
      </c>
      <c r="B17" s="225" t="s">
        <v>1</v>
      </c>
      <c r="C17" s="225"/>
      <c r="D17" s="226" t="s">
        <v>468</v>
      </c>
      <c r="E17" s="226" t="s">
        <v>469</v>
      </c>
      <c r="F17" s="226" t="s">
        <v>470</v>
      </c>
      <c r="G17" s="226" t="s">
        <v>470</v>
      </c>
      <c r="H17" s="226" t="s">
        <v>471</v>
      </c>
      <c r="I17" s="226" t="s">
        <v>470</v>
      </c>
      <c r="J17" s="226" t="s">
        <v>470</v>
      </c>
      <c r="K17" s="226" t="s">
        <v>470</v>
      </c>
      <c r="L17" s="226" t="s">
        <v>470</v>
      </c>
      <c r="M17" s="226" t="s">
        <v>470</v>
      </c>
      <c r="N17" s="226" t="s">
        <v>470</v>
      </c>
      <c r="O17" s="227" t="s">
        <v>470</v>
      </c>
      <c r="Q17" s="228" t="s">
        <v>472</v>
      </c>
      <c r="R17" s="228"/>
      <c r="S17" s="228"/>
    </row>
    <row r="18" spans="1:19">
      <c r="A18" s="17" t="s">
        <v>28</v>
      </c>
      <c r="B18" s="125" t="s">
        <v>105</v>
      </c>
      <c r="C18" s="126"/>
      <c r="D18" s="229">
        <v>6</v>
      </c>
      <c r="E18" s="229">
        <v>6</v>
      </c>
      <c r="F18" s="229">
        <v>6</v>
      </c>
      <c r="G18" s="229">
        <v>6</v>
      </c>
      <c r="H18" s="229">
        <v>6</v>
      </c>
      <c r="I18" s="229">
        <v>6</v>
      </c>
      <c r="J18" s="229">
        <v>6</v>
      </c>
      <c r="K18" s="229">
        <v>6</v>
      </c>
      <c r="L18" s="229">
        <v>6</v>
      </c>
      <c r="M18" s="229">
        <v>6</v>
      </c>
      <c r="N18" s="229">
        <v>6</v>
      </c>
      <c r="O18" s="230">
        <v>6</v>
      </c>
      <c r="Q18" s="228"/>
      <c r="R18" s="228"/>
      <c r="S18" s="228"/>
    </row>
    <row r="19" spans="1:19">
      <c r="A19" s="17" t="s">
        <v>29</v>
      </c>
      <c r="B19" s="125" t="s">
        <v>106</v>
      </c>
      <c r="C19" s="126"/>
      <c r="D19" s="190">
        <v>7</v>
      </c>
      <c r="E19" s="190">
        <v>7</v>
      </c>
      <c r="F19" s="190">
        <v>7</v>
      </c>
      <c r="G19" s="190">
        <v>7</v>
      </c>
      <c r="H19" s="190">
        <v>7</v>
      </c>
      <c r="I19" s="190">
        <v>7</v>
      </c>
      <c r="J19" s="190">
        <v>7</v>
      </c>
      <c r="K19" s="190">
        <v>7</v>
      </c>
      <c r="L19" s="190">
        <v>7</v>
      </c>
      <c r="M19" s="190">
        <v>7</v>
      </c>
      <c r="N19" s="190">
        <v>7</v>
      </c>
      <c r="O19" s="231">
        <v>7</v>
      </c>
      <c r="Q19" s="228"/>
      <c r="R19" s="228"/>
      <c r="S19" s="228"/>
    </row>
    <row r="20" spans="1:19">
      <c r="A20" s="17" t="s">
        <v>30</v>
      </c>
      <c r="B20" s="125" t="s">
        <v>107</v>
      </c>
      <c r="C20" s="126"/>
      <c r="D20" s="190">
        <v>8</v>
      </c>
      <c r="E20" s="190">
        <v>8</v>
      </c>
      <c r="F20" s="190">
        <v>8</v>
      </c>
      <c r="G20" s="190">
        <v>8</v>
      </c>
      <c r="H20" s="190">
        <v>8</v>
      </c>
      <c r="I20" s="190">
        <v>8</v>
      </c>
      <c r="J20" s="190">
        <v>8</v>
      </c>
      <c r="K20" s="190">
        <v>8</v>
      </c>
      <c r="L20" s="190">
        <v>8</v>
      </c>
      <c r="M20" s="190">
        <v>8</v>
      </c>
      <c r="N20" s="190">
        <v>8</v>
      </c>
      <c r="O20" s="231">
        <v>8</v>
      </c>
      <c r="Q20" s="228"/>
      <c r="R20" s="228"/>
      <c r="S20" s="228"/>
    </row>
    <row r="21" spans="1:19">
      <c r="A21" s="17" t="s">
        <v>31</v>
      </c>
      <c r="B21" s="125" t="s">
        <v>108</v>
      </c>
      <c r="C21" s="126"/>
      <c r="D21" s="190">
        <v>6</v>
      </c>
      <c r="E21" s="190">
        <v>6</v>
      </c>
      <c r="F21" s="190">
        <v>6</v>
      </c>
      <c r="G21" s="190">
        <v>6</v>
      </c>
      <c r="H21" s="190">
        <v>6</v>
      </c>
      <c r="I21" s="190">
        <v>6</v>
      </c>
      <c r="J21" s="190">
        <v>6</v>
      </c>
      <c r="K21" s="190">
        <v>6</v>
      </c>
      <c r="L21" s="190">
        <v>6</v>
      </c>
      <c r="M21" s="190">
        <v>6</v>
      </c>
      <c r="N21" s="190">
        <v>6</v>
      </c>
      <c r="O21" s="231">
        <v>6</v>
      </c>
      <c r="Q21" s="228"/>
      <c r="R21" s="228"/>
      <c r="S21" s="228"/>
    </row>
    <row r="22" spans="1:19">
      <c r="A22" s="17" t="s">
        <v>32</v>
      </c>
      <c r="B22" s="125" t="s">
        <v>109</v>
      </c>
      <c r="C22" s="126"/>
      <c r="D22" s="190">
        <v>5</v>
      </c>
      <c r="E22" s="190">
        <v>5</v>
      </c>
      <c r="F22" s="190">
        <v>5</v>
      </c>
      <c r="G22" s="190">
        <v>5</v>
      </c>
      <c r="H22" s="190">
        <v>5</v>
      </c>
      <c r="I22" s="190">
        <v>5</v>
      </c>
      <c r="J22" s="190">
        <v>5</v>
      </c>
      <c r="K22" s="190">
        <v>5</v>
      </c>
      <c r="L22" s="190">
        <v>5</v>
      </c>
      <c r="M22" s="190">
        <v>5</v>
      </c>
      <c r="N22" s="190">
        <v>5</v>
      </c>
      <c r="O22" s="231">
        <v>5</v>
      </c>
      <c r="Q22" s="228"/>
      <c r="R22" s="228"/>
      <c r="S22" s="228"/>
    </row>
    <row r="23" spans="1:19">
      <c r="A23" s="17" t="s">
        <v>33</v>
      </c>
      <c r="B23" s="125" t="s">
        <v>110</v>
      </c>
      <c r="C23" s="126"/>
      <c r="D23" s="190">
        <v>7</v>
      </c>
      <c r="E23" s="190">
        <v>7</v>
      </c>
      <c r="F23" s="190">
        <v>7</v>
      </c>
      <c r="G23" s="190">
        <v>7</v>
      </c>
      <c r="H23" s="190">
        <v>7</v>
      </c>
      <c r="I23" s="190">
        <v>7</v>
      </c>
      <c r="J23" s="190">
        <v>7</v>
      </c>
      <c r="K23" s="190">
        <v>7</v>
      </c>
      <c r="L23" s="190">
        <v>7</v>
      </c>
      <c r="M23" s="190">
        <v>7</v>
      </c>
      <c r="N23" s="190">
        <v>7</v>
      </c>
      <c r="O23" s="231">
        <v>7</v>
      </c>
      <c r="Q23" s="228"/>
      <c r="R23" s="228"/>
      <c r="S23" s="228"/>
    </row>
    <row r="24" spans="1:19">
      <c r="A24" s="17" t="s">
        <v>34</v>
      </c>
      <c r="B24" s="125" t="s">
        <v>111</v>
      </c>
      <c r="C24" s="126"/>
      <c r="D24" s="190">
        <v>8</v>
      </c>
      <c r="E24" s="190">
        <v>8</v>
      </c>
      <c r="F24" s="190">
        <v>8</v>
      </c>
      <c r="G24" s="190">
        <v>8</v>
      </c>
      <c r="H24" s="190">
        <v>8</v>
      </c>
      <c r="I24" s="190">
        <v>8</v>
      </c>
      <c r="J24" s="190">
        <v>8</v>
      </c>
      <c r="K24" s="190">
        <v>8</v>
      </c>
      <c r="L24" s="190">
        <v>8</v>
      </c>
      <c r="M24" s="190">
        <v>8</v>
      </c>
      <c r="N24" s="190">
        <v>8</v>
      </c>
      <c r="O24" s="231">
        <v>8</v>
      </c>
      <c r="Q24" s="228"/>
      <c r="R24" s="228"/>
      <c r="S24" s="228"/>
    </row>
    <row r="25" spans="1:19">
      <c r="A25" s="17" t="s">
        <v>35</v>
      </c>
      <c r="B25" s="125" t="s">
        <v>112</v>
      </c>
      <c r="C25" s="126"/>
      <c r="D25" s="190">
        <v>9</v>
      </c>
      <c r="E25" s="190">
        <v>9</v>
      </c>
      <c r="F25" s="190">
        <v>9</v>
      </c>
      <c r="G25" s="190">
        <v>9</v>
      </c>
      <c r="H25" s="190">
        <v>9</v>
      </c>
      <c r="I25" s="190">
        <v>9</v>
      </c>
      <c r="J25" s="190">
        <v>9</v>
      </c>
      <c r="K25" s="190">
        <v>9</v>
      </c>
      <c r="L25" s="190">
        <v>9</v>
      </c>
      <c r="M25" s="190">
        <v>9</v>
      </c>
      <c r="N25" s="190">
        <v>9</v>
      </c>
      <c r="O25" s="231">
        <v>9</v>
      </c>
      <c r="Q25" s="228"/>
      <c r="R25" s="228"/>
      <c r="S25" s="228"/>
    </row>
    <row r="26" spans="1:19">
      <c r="A26" s="17" t="s">
        <v>36</v>
      </c>
      <c r="B26" s="125" t="s">
        <v>113</v>
      </c>
      <c r="C26" s="126"/>
      <c r="D26" s="190">
        <v>6</v>
      </c>
      <c r="E26" s="229">
        <v>6</v>
      </c>
      <c r="F26" s="229">
        <v>6</v>
      </c>
      <c r="G26" s="190">
        <v>6</v>
      </c>
      <c r="H26" s="190">
        <v>6</v>
      </c>
      <c r="I26" s="229">
        <v>6</v>
      </c>
      <c r="J26" s="229">
        <v>6</v>
      </c>
      <c r="K26" s="190">
        <v>6</v>
      </c>
      <c r="L26" s="190">
        <v>6</v>
      </c>
      <c r="M26" s="229">
        <v>6</v>
      </c>
      <c r="N26" s="229">
        <v>6</v>
      </c>
      <c r="O26" s="230">
        <v>6</v>
      </c>
      <c r="Q26" s="228"/>
      <c r="R26" s="228"/>
      <c r="S26" s="228"/>
    </row>
    <row r="27" spans="1:19">
      <c r="A27" s="17" t="s">
        <v>37</v>
      </c>
      <c r="B27" s="125" t="s">
        <v>114</v>
      </c>
      <c r="C27" s="126"/>
      <c r="D27" s="190">
        <v>9</v>
      </c>
      <c r="E27" s="190">
        <v>7</v>
      </c>
      <c r="F27" s="190">
        <v>7</v>
      </c>
      <c r="G27" s="190">
        <v>9</v>
      </c>
      <c r="H27" s="190">
        <v>9</v>
      </c>
      <c r="I27" s="190">
        <v>7</v>
      </c>
      <c r="J27" s="190">
        <v>7</v>
      </c>
      <c r="K27" s="190">
        <v>9</v>
      </c>
      <c r="L27" s="190">
        <v>9</v>
      </c>
      <c r="M27" s="190">
        <v>7</v>
      </c>
      <c r="N27" s="190">
        <v>7</v>
      </c>
      <c r="O27" s="231">
        <v>7</v>
      </c>
    </row>
    <row r="28" spans="1:19">
      <c r="A28" s="17" t="s">
        <v>38</v>
      </c>
      <c r="B28" s="125" t="s">
        <v>115</v>
      </c>
      <c r="C28" s="126"/>
      <c r="D28" s="190">
        <v>6</v>
      </c>
      <c r="E28" s="190">
        <v>8</v>
      </c>
      <c r="F28" s="190">
        <v>8</v>
      </c>
      <c r="G28" s="190">
        <v>6</v>
      </c>
      <c r="H28" s="190">
        <v>6</v>
      </c>
      <c r="I28" s="190">
        <v>8</v>
      </c>
      <c r="J28" s="190">
        <v>8</v>
      </c>
      <c r="K28" s="190">
        <v>6</v>
      </c>
      <c r="L28" s="190">
        <v>6</v>
      </c>
      <c r="M28" s="190">
        <v>8</v>
      </c>
      <c r="N28" s="190">
        <v>8</v>
      </c>
      <c r="O28" s="231">
        <v>8</v>
      </c>
      <c r="Q28" s="232" t="s">
        <v>473</v>
      </c>
      <c r="R28" s="232"/>
      <c r="S28" s="232"/>
    </row>
    <row r="29" spans="1:19">
      <c r="A29" s="17" t="s">
        <v>39</v>
      </c>
      <c r="B29" s="125" t="s">
        <v>116</v>
      </c>
      <c r="C29" s="126"/>
      <c r="D29" s="190">
        <v>5</v>
      </c>
      <c r="E29" s="190">
        <v>6</v>
      </c>
      <c r="F29" s="190">
        <v>6</v>
      </c>
      <c r="G29" s="190">
        <v>5</v>
      </c>
      <c r="H29" s="190">
        <v>5</v>
      </c>
      <c r="I29" s="190">
        <v>6</v>
      </c>
      <c r="J29" s="190">
        <v>6</v>
      </c>
      <c r="K29" s="190">
        <v>5</v>
      </c>
      <c r="L29" s="190">
        <v>5</v>
      </c>
      <c r="M29" s="190">
        <v>6</v>
      </c>
      <c r="N29" s="190">
        <v>6</v>
      </c>
      <c r="O29" s="231">
        <v>6</v>
      </c>
      <c r="Q29" s="232"/>
      <c r="R29" s="232"/>
      <c r="S29" s="232"/>
    </row>
    <row r="30" spans="1:19">
      <c r="A30" s="17" t="s">
        <v>40</v>
      </c>
      <c r="B30" s="125" t="s">
        <v>117</v>
      </c>
      <c r="C30" s="126"/>
      <c r="D30" s="190">
        <v>7</v>
      </c>
      <c r="E30" s="190">
        <v>5</v>
      </c>
      <c r="F30" s="190">
        <v>5</v>
      </c>
      <c r="G30" s="190">
        <v>7</v>
      </c>
      <c r="H30" s="190">
        <v>7</v>
      </c>
      <c r="I30" s="190">
        <v>5</v>
      </c>
      <c r="J30" s="190">
        <v>5</v>
      </c>
      <c r="K30" s="190">
        <v>7</v>
      </c>
      <c r="L30" s="190">
        <v>7</v>
      </c>
      <c r="M30" s="190">
        <v>5</v>
      </c>
      <c r="N30" s="190">
        <v>5</v>
      </c>
      <c r="O30" s="231">
        <v>5</v>
      </c>
      <c r="Q30" s="232"/>
      <c r="R30" s="232"/>
      <c r="S30" s="232"/>
    </row>
    <row r="31" spans="1:19">
      <c r="A31" s="17" t="s">
        <v>41</v>
      </c>
      <c r="B31" s="125" t="s">
        <v>118</v>
      </c>
      <c r="C31" s="126"/>
      <c r="D31" s="190">
        <v>10</v>
      </c>
      <c r="E31" s="190">
        <v>7</v>
      </c>
      <c r="F31" s="190">
        <v>7</v>
      </c>
      <c r="G31" s="190">
        <v>10</v>
      </c>
      <c r="H31" s="190">
        <v>10</v>
      </c>
      <c r="I31" s="190">
        <v>7</v>
      </c>
      <c r="J31" s="190">
        <v>7</v>
      </c>
      <c r="K31" s="190">
        <v>10</v>
      </c>
      <c r="L31" s="190">
        <v>10</v>
      </c>
      <c r="M31" s="190">
        <v>7</v>
      </c>
      <c r="N31" s="190">
        <v>7</v>
      </c>
      <c r="O31" s="231">
        <v>7</v>
      </c>
    </row>
    <row r="32" spans="1:19">
      <c r="A32" s="17" t="s">
        <v>42</v>
      </c>
      <c r="B32" s="125" t="s">
        <v>119</v>
      </c>
      <c r="C32" s="126"/>
      <c r="D32" s="190">
        <v>9</v>
      </c>
      <c r="E32" s="190">
        <v>8</v>
      </c>
      <c r="F32" s="190">
        <v>8</v>
      </c>
      <c r="G32" s="190">
        <v>9</v>
      </c>
      <c r="H32" s="190">
        <v>9</v>
      </c>
      <c r="I32" s="190">
        <v>8</v>
      </c>
      <c r="J32" s="190">
        <v>8</v>
      </c>
      <c r="K32" s="190">
        <v>9</v>
      </c>
      <c r="L32" s="190">
        <v>9</v>
      </c>
      <c r="M32" s="190">
        <v>8</v>
      </c>
      <c r="N32" s="190">
        <v>8</v>
      </c>
      <c r="O32" s="231">
        <v>8</v>
      </c>
    </row>
    <row r="33" spans="1:15">
      <c r="A33" s="17" t="s">
        <v>43</v>
      </c>
      <c r="B33" s="125" t="s">
        <v>120</v>
      </c>
      <c r="C33" s="126"/>
      <c r="D33" s="190">
        <v>8</v>
      </c>
      <c r="E33" s="190">
        <v>9</v>
      </c>
      <c r="F33" s="190">
        <v>9</v>
      </c>
      <c r="G33" s="190">
        <v>8</v>
      </c>
      <c r="H33" s="190">
        <v>8</v>
      </c>
      <c r="I33" s="190">
        <v>9</v>
      </c>
      <c r="J33" s="190">
        <v>9</v>
      </c>
      <c r="K33" s="190">
        <v>8</v>
      </c>
      <c r="L33" s="190">
        <v>8</v>
      </c>
      <c r="M33" s="190">
        <v>9</v>
      </c>
      <c r="N33" s="190">
        <v>9</v>
      </c>
      <c r="O33" s="231">
        <v>9</v>
      </c>
    </row>
    <row r="34" spans="1:15">
      <c r="A34" s="17" t="s">
        <v>44</v>
      </c>
      <c r="B34" s="125" t="s">
        <v>121</v>
      </c>
      <c r="C34" s="126"/>
      <c r="D34" s="190">
        <v>7</v>
      </c>
      <c r="E34" s="229">
        <v>6</v>
      </c>
      <c r="F34" s="229">
        <v>6</v>
      </c>
      <c r="G34" s="190">
        <v>7</v>
      </c>
      <c r="H34" s="190">
        <v>7</v>
      </c>
      <c r="I34" s="229">
        <v>6</v>
      </c>
      <c r="J34" s="229">
        <v>6</v>
      </c>
      <c r="K34" s="190">
        <v>7</v>
      </c>
      <c r="L34" s="190">
        <v>7</v>
      </c>
      <c r="M34" s="229">
        <v>6</v>
      </c>
      <c r="N34" s="229">
        <v>6</v>
      </c>
      <c r="O34" s="230">
        <v>6</v>
      </c>
    </row>
    <row r="35" spans="1:15">
      <c r="A35" s="17" t="s">
        <v>45</v>
      </c>
      <c r="B35" s="125" t="s">
        <v>122</v>
      </c>
      <c r="C35" s="126"/>
      <c r="D35" s="190">
        <v>6</v>
      </c>
      <c r="E35" s="190">
        <v>7</v>
      </c>
      <c r="F35" s="190">
        <v>7</v>
      </c>
      <c r="G35" s="190">
        <v>6</v>
      </c>
      <c r="H35" s="190">
        <v>6</v>
      </c>
      <c r="I35" s="190">
        <v>7</v>
      </c>
      <c r="J35" s="190">
        <v>7</v>
      </c>
      <c r="K35" s="190">
        <v>6</v>
      </c>
      <c r="L35" s="190">
        <v>6</v>
      </c>
      <c r="M35" s="190">
        <v>7</v>
      </c>
      <c r="N35" s="190">
        <v>7</v>
      </c>
      <c r="O35" s="231">
        <v>7</v>
      </c>
    </row>
    <row r="36" spans="1:15">
      <c r="A36" s="17" t="s">
        <v>46</v>
      </c>
      <c r="B36" s="125" t="s">
        <v>123</v>
      </c>
      <c r="C36" s="126"/>
      <c r="D36" s="190">
        <v>5</v>
      </c>
      <c r="E36" s="190">
        <v>8</v>
      </c>
      <c r="F36" s="190">
        <v>8</v>
      </c>
      <c r="G36" s="190">
        <v>5</v>
      </c>
      <c r="H36" s="190">
        <v>5</v>
      </c>
      <c r="I36" s="190">
        <v>8</v>
      </c>
      <c r="J36" s="190">
        <v>8</v>
      </c>
      <c r="K36" s="190">
        <v>5</v>
      </c>
      <c r="L36" s="190">
        <v>5</v>
      </c>
      <c r="M36" s="190">
        <v>8</v>
      </c>
      <c r="N36" s="190">
        <v>8</v>
      </c>
      <c r="O36" s="231">
        <v>8</v>
      </c>
    </row>
    <row r="37" spans="1:15">
      <c r="A37" s="17" t="s">
        <v>47</v>
      </c>
      <c r="B37" s="125" t="s">
        <v>124</v>
      </c>
      <c r="C37" s="126"/>
      <c r="D37" s="190">
        <v>4</v>
      </c>
      <c r="E37" s="190">
        <v>6</v>
      </c>
      <c r="F37" s="190">
        <v>6</v>
      </c>
      <c r="G37" s="190">
        <v>4</v>
      </c>
      <c r="H37" s="190">
        <v>4</v>
      </c>
      <c r="I37" s="190">
        <v>6</v>
      </c>
      <c r="J37" s="190">
        <v>6</v>
      </c>
      <c r="K37" s="190">
        <v>4</v>
      </c>
      <c r="L37" s="190">
        <v>4</v>
      </c>
      <c r="M37" s="190">
        <v>6</v>
      </c>
      <c r="N37" s="190">
        <v>6</v>
      </c>
      <c r="O37" s="231">
        <v>6</v>
      </c>
    </row>
    <row r="38" spans="1:15">
      <c r="A38" s="17" t="s">
        <v>48</v>
      </c>
      <c r="B38" s="125" t="s">
        <v>125</v>
      </c>
      <c r="C38" s="126"/>
      <c r="D38" s="190">
        <v>6</v>
      </c>
      <c r="E38" s="190">
        <v>5</v>
      </c>
      <c r="F38" s="190">
        <v>5</v>
      </c>
      <c r="G38" s="190">
        <v>6</v>
      </c>
      <c r="H38" s="190">
        <v>6</v>
      </c>
      <c r="I38" s="190">
        <v>5</v>
      </c>
      <c r="J38" s="190">
        <v>5</v>
      </c>
      <c r="K38" s="190">
        <v>6</v>
      </c>
      <c r="L38" s="190">
        <v>6</v>
      </c>
      <c r="M38" s="190">
        <v>5</v>
      </c>
      <c r="N38" s="190">
        <v>5</v>
      </c>
      <c r="O38" s="231">
        <v>5</v>
      </c>
    </row>
    <row r="39" spans="1:15">
      <c r="A39" s="17" t="s">
        <v>49</v>
      </c>
      <c r="B39" s="125" t="s">
        <v>126</v>
      </c>
      <c r="C39" s="126"/>
      <c r="D39" s="190">
        <v>3</v>
      </c>
      <c r="E39" s="190">
        <v>7</v>
      </c>
      <c r="F39" s="190">
        <v>7</v>
      </c>
      <c r="G39" s="190">
        <v>3</v>
      </c>
      <c r="H39" s="190">
        <v>3</v>
      </c>
      <c r="I39" s="190">
        <v>7</v>
      </c>
      <c r="J39" s="190">
        <v>7</v>
      </c>
      <c r="K39" s="190">
        <v>3</v>
      </c>
      <c r="L39" s="190">
        <v>3</v>
      </c>
      <c r="M39" s="190">
        <v>7</v>
      </c>
      <c r="N39" s="190">
        <v>7</v>
      </c>
      <c r="O39" s="231">
        <v>7</v>
      </c>
    </row>
    <row r="40" spans="1:15">
      <c r="A40" s="17" t="s">
        <v>50</v>
      </c>
      <c r="B40" s="125" t="s">
        <v>127</v>
      </c>
      <c r="C40" s="126"/>
      <c r="D40" s="190">
        <v>10</v>
      </c>
      <c r="E40" s="190">
        <v>8</v>
      </c>
      <c r="F40" s="190">
        <v>8</v>
      </c>
      <c r="G40" s="190">
        <v>10</v>
      </c>
      <c r="H40" s="190">
        <v>10</v>
      </c>
      <c r="I40" s="190">
        <v>8</v>
      </c>
      <c r="J40" s="190">
        <v>8</v>
      </c>
      <c r="K40" s="190">
        <v>10</v>
      </c>
      <c r="L40" s="190">
        <v>10</v>
      </c>
      <c r="M40" s="190">
        <v>8</v>
      </c>
      <c r="N40" s="190">
        <v>8</v>
      </c>
      <c r="O40" s="231">
        <v>8</v>
      </c>
    </row>
    <row r="41" spans="1:15">
      <c r="A41" s="17" t="s">
        <v>51</v>
      </c>
      <c r="B41" s="125" t="s">
        <v>128</v>
      </c>
      <c r="C41" s="126"/>
      <c r="D41" s="190">
        <v>7</v>
      </c>
      <c r="E41" s="190">
        <v>9</v>
      </c>
      <c r="F41" s="190">
        <v>9</v>
      </c>
      <c r="G41" s="190">
        <v>7</v>
      </c>
      <c r="H41" s="190">
        <v>7</v>
      </c>
      <c r="I41" s="190">
        <v>9</v>
      </c>
      <c r="J41" s="190">
        <v>9</v>
      </c>
      <c r="K41" s="190">
        <v>7</v>
      </c>
      <c r="L41" s="190">
        <v>7</v>
      </c>
      <c r="M41" s="190">
        <v>9</v>
      </c>
      <c r="N41" s="190">
        <v>9</v>
      </c>
      <c r="O41" s="231">
        <v>9</v>
      </c>
    </row>
    <row r="42" spans="1:15">
      <c r="A42" s="17" t="s">
        <v>52</v>
      </c>
      <c r="B42" s="125" t="s">
        <v>129</v>
      </c>
      <c r="C42" s="126"/>
      <c r="D42" s="190">
        <v>8</v>
      </c>
      <c r="E42" s="229">
        <v>6</v>
      </c>
      <c r="F42" s="229">
        <v>6</v>
      </c>
      <c r="G42" s="190">
        <v>8</v>
      </c>
      <c r="H42" s="190">
        <v>8</v>
      </c>
      <c r="I42" s="229">
        <v>6</v>
      </c>
      <c r="J42" s="229">
        <v>6</v>
      </c>
      <c r="K42" s="190">
        <v>8</v>
      </c>
      <c r="L42" s="190">
        <v>8</v>
      </c>
      <c r="M42" s="229">
        <v>6</v>
      </c>
      <c r="N42" s="229">
        <v>6</v>
      </c>
      <c r="O42" s="230">
        <v>6</v>
      </c>
    </row>
    <row r="43" spans="1:15">
      <c r="A43" s="17" t="s">
        <v>53</v>
      </c>
      <c r="B43" s="125" t="s">
        <v>130</v>
      </c>
      <c r="C43" s="126"/>
      <c r="D43" s="190">
        <v>9</v>
      </c>
      <c r="E43" s="190">
        <v>7</v>
      </c>
      <c r="F43" s="190">
        <v>7</v>
      </c>
      <c r="G43" s="190">
        <v>9</v>
      </c>
      <c r="H43" s="190">
        <v>9</v>
      </c>
      <c r="I43" s="190">
        <v>7</v>
      </c>
      <c r="J43" s="190">
        <v>7</v>
      </c>
      <c r="K43" s="190">
        <v>9</v>
      </c>
      <c r="L43" s="190">
        <v>9</v>
      </c>
      <c r="M43" s="190">
        <v>7</v>
      </c>
      <c r="N43" s="190">
        <v>7</v>
      </c>
      <c r="O43" s="231">
        <v>7</v>
      </c>
    </row>
    <row r="44" spans="1:15">
      <c r="A44" s="17" t="s">
        <v>54</v>
      </c>
      <c r="B44" s="125" t="s">
        <v>131</v>
      </c>
      <c r="C44" s="126"/>
      <c r="D44" s="190">
        <v>5</v>
      </c>
      <c r="E44" s="190">
        <v>8</v>
      </c>
      <c r="F44" s="190">
        <v>8</v>
      </c>
      <c r="G44" s="190">
        <v>5</v>
      </c>
      <c r="H44" s="190">
        <v>5</v>
      </c>
      <c r="I44" s="190">
        <v>8</v>
      </c>
      <c r="J44" s="190">
        <v>8</v>
      </c>
      <c r="K44" s="190">
        <v>5</v>
      </c>
      <c r="L44" s="190">
        <v>5</v>
      </c>
      <c r="M44" s="190">
        <v>8</v>
      </c>
      <c r="N44" s="190">
        <v>8</v>
      </c>
      <c r="O44" s="231">
        <v>8</v>
      </c>
    </row>
    <row r="45" spans="1:15">
      <c r="A45" s="17" t="s">
        <v>55</v>
      </c>
      <c r="B45" s="125" t="s">
        <v>132</v>
      </c>
      <c r="C45" s="126"/>
      <c r="D45" s="190">
        <v>6</v>
      </c>
      <c r="E45" s="190">
        <v>6</v>
      </c>
      <c r="F45" s="190">
        <v>6</v>
      </c>
      <c r="G45" s="190">
        <v>6</v>
      </c>
      <c r="H45" s="190">
        <v>6</v>
      </c>
      <c r="I45" s="190">
        <v>6</v>
      </c>
      <c r="J45" s="190">
        <v>6</v>
      </c>
      <c r="K45" s="190">
        <v>6</v>
      </c>
      <c r="L45" s="190">
        <v>6</v>
      </c>
      <c r="M45" s="190">
        <v>6</v>
      </c>
      <c r="N45" s="190">
        <v>6</v>
      </c>
      <c r="O45" s="231">
        <v>6</v>
      </c>
    </row>
    <row r="46" spans="1:15">
      <c r="A46" s="17" t="s">
        <v>56</v>
      </c>
      <c r="B46" s="125" t="s">
        <v>133</v>
      </c>
      <c r="C46" s="126"/>
      <c r="D46" s="190">
        <v>10</v>
      </c>
      <c r="E46" s="190">
        <v>5</v>
      </c>
      <c r="F46" s="190">
        <v>5</v>
      </c>
      <c r="G46" s="190">
        <v>10</v>
      </c>
      <c r="H46" s="190">
        <v>10</v>
      </c>
      <c r="I46" s="190">
        <v>5</v>
      </c>
      <c r="J46" s="190">
        <v>5</v>
      </c>
      <c r="K46" s="190">
        <v>10</v>
      </c>
      <c r="L46" s="190">
        <v>10</v>
      </c>
      <c r="M46" s="190">
        <v>5</v>
      </c>
      <c r="N46" s="190">
        <v>5</v>
      </c>
      <c r="O46" s="231">
        <v>5</v>
      </c>
    </row>
    <row r="47" spans="1:15">
      <c r="A47" s="17" t="s">
        <v>57</v>
      </c>
      <c r="B47" s="125" t="s">
        <v>134</v>
      </c>
      <c r="C47" s="126"/>
      <c r="D47" s="190">
        <v>6</v>
      </c>
      <c r="E47" s="190">
        <v>7</v>
      </c>
      <c r="F47" s="190">
        <v>7</v>
      </c>
      <c r="G47" s="190">
        <v>6</v>
      </c>
      <c r="H47" s="190">
        <v>6</v>
      </c>
      <c r="I47" s="190">
        <v>7</v>
      </c>
      <c r="J47" s="190">
        <v>7</v>
      </c>
      <c r="K47" s="190">
        <v>6</v>
      </c>
      <c r="L47" s="190">
        <v>6</v>
      </c>
      <c r="M47" s="190">
        <v>7</v>
      </c>
      <c r="N47" s="190">
        <v>7</v>
      </c>
      <c r="O47" s="231">
        <v>7</v>
      </c>
    </row>
    <row r="48" spans="1:15">
      <c r="A48" s="17" t="s">
        <v>58</v>
      </c>
      <c r="B48" s="125" t="s">
        <v>135</v>
      </c>
      <c r="C48" s="126"/>
      <c r="D48" s="190">
        <v>7</v>
      </c>
      <c r="E48" s="190">
        <v>8</v>
      </c>
      <c r="F48" s="190">
        <v>8</v>
      </c>
      <c r="G48" s="190">
        <v>7</v>
      </c>
      <c r="H48" s="190">
        <v>7</v>
      </c>
      <c r="I48" s="190">
        <v>8</v>
      </c>
      <c r="J48" s="190">
        <v>8</v>
      </c>
      <c r="K48" s="190">
        <v>7</v>
      </c>
      <c r="L48" s="190">
        <v>7</v>
      </c>
      <c r="M48" s="190">
        <v>8</v>
      </c>
      <c r="N48" s="190">
        <v>8</v>
      </c>
      <c r="O48" s="231">
        <v>8</v>
      </c>
    </row>
    <row r="49" spans="1:15">
      <c r="A49" s="17" t="s">
        <v>59</v>
      </c>
      <c r="B49" s="125" t="s">
        <v>136</v>
      </c>
      <c r="C49" s="126"/>
      <c r="D49" s="190">
        <v>5</v>
      </c>
      <c r="E49" s="190">
        <v>9</v>
      </c>
      <c r="F49" s="190">
        <v>9</v>
      </c>
      <c r="G49" s="190">
        <v>5</v>
      </c>
      <c r="H49" s="190">
        <v>5</v>
      </c>
      <c r="I49" s="190">
        <v>9</v>
      </c>
      <c r="J49" s="190">
        <v>9</v>
      </c>
      <c r="K49" s="190">
        <v>5</v>
      </c>
      <c r="L49" s="190">
        <v>5</v>
      </c>
      <c r="M49" s="190">
        <v>9</v>
      </c>
      <c r="N49" s="190">
        <v>9</v>
      </c>
      <c r="O49" s="231">
        <v>9</v>
      </c>
    </row>
    <row r="50" spans="1:15">
      <c r="A50" s="17" t="s">
        <v>60</v>
      </c>
      <c r="B50" s="125" t="s">
        <v>137</v>
      </c>
      <c r="C50" s="126"/>
      <c r="D50" s="190">
        <v>5</v>
      </c>
      <c r="E50" s="229">
        <v>6</v>
      </c>
      <c r="F50" s="229">
        <v>6</v>
      </c>
      <c r="G50" s="190">
        <v>5</v>
      </c>
      <c r="H50" s="190">
        <v>5</v>
      </c>
      <c r="I50" s="229">
        <v>6</v>
      </c>
      <c r="J50" s="229">
        <v>6</v>
      </c>
      <c r="K50" s="190">
        <v>5</v>
      </c>
      <c r="L50" s="190">
        <v>5</v>
      </c>
      <c r="M50" s="229">
        <v>6</v>
      </c>
      <c r="N50" s="229">
        <v>6</v>
      </c>
      <c r="O50" s="230">
        <v>6</v>
      </c>
    </row>
    <row r="51" spans="1:15">
      <c r="A51" s="17" t="s">
        <v>61</v>
      </c>
      <c r="B51" s="125" t="s">
        <v>138</v>
      </c>
      <c r="C51" s="126"/>
      <c r="D51" s="190">
        <v>6</v>
      </c>
      <c r="E51" s="190">
        <v>7</v>
      </c>
      <c r="F51" s="190">
        <v>7</v>
      </c>
      <c r="G51" s="190">
        <v>6</v>
      </c>
      <c r="H51" s="190">
        <v>6</v>
      </c>
      <c r="I51" s="190">
        <v>7</v>
      </c>
      <c r="J51" s="190">
        <v>7</v>
      </c>
      <c r="K51" s="190">
        <v>6</v>
      </c>
      <c r="L51" s="190">
        <v>6</v>
      </c>
      <c r="M51" s="190">
        <v>7</v>
      </c>
      <c r="N51" s="190">
        <v>7</v>
      </c>
      <c r="O51" s="231">
        <v>7</v>
      </c>
    </row>
    <row r="52" spans="1:15">
      <c r="A52" s="17" t="s">
        <v>62</v>
      </c>
      <c r="B52" s="125" t="s">
        <v>139</v>
      </c>
      <c r="C52" s="126"/>
      <c r="D52" s="190">
        <v>9</v>
      </c>
      <c r="E52" s="190">
        <v>8</v>
      </c>
      <c r="F52" s="190">
        <v>8</v>
      </c>
      <c r="G52" s="190">
        <v>9</v>
      </c>
      <c r="H52" s="190">
        <v>9</v>
      </c>
      <c r="I52" s="190">
        <v>8</v>
      </c>
      <c r="J52" s="190">
        <v>8</v>
      </c>
      <c r="K52" s="190">
        <v>9</v>
      </c>
      <c r="L52" s="190">
        <v>9</v>
      </c>
      <c r="M52" s="190">
        <v>8</v>
      </c>
      <c r="N52" s="190">
        <v>8</v>
      </c>
      <c r="O52" s="231">
        <v>8</v>
      </c>
    </row>
    <row r="53" spans="1:15">
      <c r="A53" s="17" t="s">
        <v>63</v>
      </c>
      <c r="B53" s="125" t="s">
        <v>140</v>
      </c>
      <c r="C53" s="126"/>
      <c r="D53" s="190">
        <v>9</v>
      </c>
      <c r="E53" s="190">
        <v>6</v>
      </c>
      <c r="F53" s="190">
        <v>6</v>
      </c>
      <c r="G53" s="190">
        <v>9</v>
      </c>
      <c r="H53" s="190">
        <v>9</v>
      </c>
      <c r="I53" s="190">
        <v>6</v>
      </c>
      <c r="J53" s="190">
        <v>6</v>
      </c>
      <c r="K53" s="190">
        <v>9</v>
      </c>
      <c r="L53" s="190">
        <v>9</v>
      </c>
      <c r="M53" s="190">
        <v>6</v>
      </c>
      <c r="N53" s="190">
        <v>6</v>
      </c>
      <c r="O53" s="231">
        <v>6</v>
      </c>
    </row>
    <row r="54" spans="1:15">
      <c r="A54" s="17" t="s">
        <v>64</v>
      </c>
      <c r="B54" s="125" t="s">
        <v>141</v>
      </c>
      <c r="C54" s="126"/>
      <c r="D54" s="190">
        <v>8</v>
      </c>
      <c r="E54" s="190">
        <v>5</v>
      </c>
      <c r="F54" s="190">
        <v>5</v>
      </c>
      <c r="G54" s="190">
        <v>8</v>
      </c>
      <c r="H54" s="190">
        <v>8</v>
      </c>
      <c r="I54" s="190">
        <v>5</v>
      </c>
      <c r="J54" s="190">
        <v>5</v>
      </c>
      <c r="K54" s="190">
        <v>8</v>
      </c>
      <c r="L54" s="190">
        <v>8</v>
      </c>
      <c r="M54" s="190">
        <v>5</v>
      </c>
      <c r="N54" s="190">
        <v>5</v>
      </c>
      <c r="O54" s="231">
        <v>5</v>
      </c>
    </row>
    <row r="55" spans="1:15">
      <c r="A55" s="17" t="s">
        <v>65</v>
      </c>
      <c r="B55" s="125" t="s">
        <v>142</v>
      </c>
      <c r="C55" s="126"/>
      <c r="D55" s="190">
        <v>9</v>
      </c>
      <c r="E55" s="190">
        <v>7</v>
      </c>
      <c r="F55" s="190">
        <v>7</v>
      </c>
      <c r="G55" s="190">
        <v>9</v>
      </c>
      <c r="H55" s="190">
        <v>9</v>
      </c>
      <c r="I55" s="190">
        <v>7</v>
      </c>
      <c r="J55" s="190">
        <v>7</v>
      </c>
      <c r="K55" s="190">
        <v>9</v>
      </c>
      <c r="L55" s="190">
        <v>9</v>
      </c>
      <c r="M55" s="190">
        <v>7</v>
      </c>
      <c r="N55" s="190">
        <v>7</v>
      </c>
      <c r="O55" s="231">
        <v>7</v>
      </c>
    </row>
    <row r="56" spans="1:15">
      <c r="A56" s="17" t="s">
        <v>66</v>
      </c>
      <c r="B56" s="125" t="s">
        <v>143</v>
      </c>
      <c r="C56" s="126"/>
      <c r="D56" s="190">
        <v>8</v>
      </c>
      <c r="E56" s="190">
        <v>8</v>
      </c>
      <c r="F56" s="190">
        <v>8</v>
      </c>
      <c r="G56" s="190">
        <v>8</v>
      </c>
      <c r="H56" s="190">
        <v>8</v>
      </c>
      <c r="I56" s="190">
        <v>8</v>
      </c>
      <c r="J56" s="190">
        <v>8</v>
      </c>
      <c r="K56" s="190">
        <v>8</v>
      </c>
      <c r="L56" s="190">
        <v>8</v>
      </c>
      <c r="M56" s="190">
        <v>8</v>
      </c>
      <c r="N56" s="190">
        <v>8</v>
      </c>
      <c r="O56" s="231">
        <v>8</v>
      </c>
    </row>
    <row r="57" spans="1:15">
      <c r="A57" s="17" t="s">
        <v>67</v>
      </c>
      <c r="B57" s="125" t="s">
        <v>144</v>
      </c>
      <c r="C57" s="126"/>
      <c r="D57" s="190">
        <v>5</v>
      </c>
      <c r="E57" s="190">
        <v>9</v>
      </c>
      <c r="F57" s="190">
        <v>9</v>
      </c>
      <c r="G57" s="190">
        <v>5</v>
      </c>
      <c r="H57" s="190">
        <v>5</v>
      </c>
      <c r="I57" s="190">
        <v>9</v>
      </c>
      <c r="J57" s="190">
        <v>9</v>
      </c>
      <c r="K57" s="190">
        <v>5</v>
      </c>
      <c r="L57" s="190">
        <v>5</v>
      </c>
      <c r="M57" s="190">
        <v>9</v>
      </c>
      <c r="N57" s="190">
        <v>9</v>
      </c>
      <c r="O57" s="231">
        <v>9</v>
      </c>
    </row>
    <row r="58" spans="1:15">
      <c r="A58" s="17" t="s">
        <v>68</v>
      </c>
      <c r="B58" s="125" t="s">
        <v>145</v>
      </c>
      <c r="C58" s="126"/>
      <c r="D58" s="190">
        <v>8</v>
      </c>
      <c r="E58" s="229">
        <v>6</v>
      </c>
      <c r="F58" s="229">
        <v>6</v>
      </c>
      <c r="G58" s="190">
        <v>8</v>
      </c>
      <c r="H58" s="190">
        <v>8</v>
      </c>
      <c r="I58" s="229">
        <v>6</v>
      </c>
      <c r="J58" s="229">
        <v>6</v>
      </c>
      <c r="K58" s="190">
        <v>8</v>
      </c>
      <c r="L58" s="190">
        <v>8</v>
      </c>
      <c r="M58" s="229">
        <v>6</v>
      </c>
      <c r="N58" s="229">
        <v>6</v>
      </c>
      <c r="O58" s="230">
        <v>6</v>
      </c>
    </row>
    <row r="59" spans="1:15">
      <c r="A59" s="17" t="s">
        <v>69</v>
      </c>
      <c r="B59" s="125" t="s">
        <v>146</v>
      </c>
      <c r="C59" s="126"/>
      <c r="D59" s="190">
        <v>8</v>
      </c>
      <c r="E59" s="190">
        <v>7</v>
      </c>
      <c r="F59" s="190">
        <v>7</v>
      </c>
      <c r="G59" s="190">
        <v>8</v>
      </c>
      <c r="H59" s="190">
        <v>8</v>
      </c>
      <c r="I59" s="190">
        <v>7</v>
      </c>
      <c r="J59" s="190">
        <v>7</v>
      </c>
      <c r="K59" s="190">
        <v>8</v>
      </c>
      <c r="L59" s="190">
        <v>8</v>
      </c>
      <c r="M59" s="190">
        <v>7</v>
      </c>
      <c r="N59" s="190">
        <v>7</v>
      </c>
      <c r="O59" s="231">
        <v>7</v>
      </c>
    </row>
    <row r="60" spans="1:15">
      <c r="A60" s="17" t="s">
        <v>70</v>
      </c>
      <c r="B60" s="125" t="s">
        <v>147</v>
      </c>
      <c r="C60" s="126"/>
      <c r="D60" s="190">
        <v>9</v>
      </c>
      <c r="E60" s="190">
        <v>8</v>
      </c>
      <c r="F60" s="190">
        <v>8</v>
      </c>
      <c r="G60" s="190">
        <v>9</v>
      </c>
      <c r="H60" s="190">
        <v>9</v>
      </c>
      <c r="I60" s="190">
        <v>8</v>
      </c>
      <c r="J60" s="190">
        <v>8</v>
      </c>
      <c r="K60" s="190">
        <v>9</v>
      </c>
      <c r="L60" s="190">
        <v>9</v>
      </c>
      <c r="M60" s="190">
        <v>8</v>
      </c>
      <c r="N60" s="190">
        <v>8</v>
      </c>
      <c r="O60" s="231">
        <v>8</v>
      </c>
    </row>
    <row r="61" spans="1:15">
      <c r="A61" s="17" t="s">
        <v>71</v>
      </c>
      <c r="B61" s="125" t="s">
        <v>148</v>
      </c>
      <c r="C61" s="126"/>
      <c r="D61" s="190">
        <v>7</v>
      </c>
      <c r="E61" s="190">
        <v>6</v>
      </c>
      <c r="F61" s="190">
        <v>6</v>
      </c>
      <c r="G61" s="190">
        <v>7</v>
      </c>
      <c r="H61" s="190">
        <v>7</v>
      </c>
      <c r="I61" s="190">
        <v>6</v>
      </c>
      <c r="J61" s="190">
        <v>6</v>
      </c>
      <c r="K61" s="190">
        <v>7</v>
      </c>
      <c r="L61" s="190">
        <v>7</v>
      </c>
      <c r="M61" s="190">
        <v>6</v>
      </c>
      <c r="N61" s="190">
        <v>6</v>
      </c>
      <c r="O61" s="231">
        <v>6</v>
      </c>
    </row>
    <row r="62" spans="1:15">
      <c r="A62" s="17" t="s">
        <v>72</v>
      </c>
      <c r="B62" s="125" t="s">
        <v>149</v>
      </c>
      <c r="C62" s="126"/>
      <c r="D62" s="190">
        <v>8</v>
      </c>
      <c r="E62" s="190">
        <v>5</v>
      </c>
      <c r="F62" s="190">
        <v>5</v>
      </c>
      <c r="G62" s="190">
        <v>8</v>
      </c>
      <c r="H62" s="190">
        <v>8</v>
      </c>
      <c r="I62" s="190">
        <v>5</v>
      </c>
      <c r="J62" s="190">
        <v>5</v>
      </c>
      <c r="K62" s="190">
        <v>8</v>
      </c>
      <c r="L62" s="190">
        <v>8</v>
      </c>
      <c r="M62" s="190">
        <v>5</v>
      </c>
      <c r="N62" s="190">
        <v>5</v>
      </c>
      <c r="O62" s="231">
        <v>5</v>
      </c>
    </row>
    <row r="63" spans="1:15">
      <c r="A63" s="17" t="s">
        <v>73</v>
      </c>
      <c r="B63" s="125" t="s">
        <v>150</v>
      </c>
      <c r="C63" s="126"/>
      <c r="D63" s="190">
        <v>9</v>
      </c>
      <c r="E63" s="190">
        <v>7</v>
      </c>
      <c r="F63" s="190">
        <v>7</v>
      </c>
      <c r="G63" s="190">
        <v>9</v>
      </c>
      <c r="H63" s="190">
        <v>9</v>
      </c>
      <c r="I63" s="190">
        <v>7</v>
      </c>
      <c r="J63" s="190">
        <v>7</v>
      </c>
      <c r="K63" s="190">
        <v>9</v>
      </c>
      <c r="L63" s="190">
        <v>9</v>
      </c>
      <c r="M63" s="190">
        <v>7</v>
      </c>
      <c r="N63" s="190">
        <v>7</v>
      </c>
      <c r="O63" s="231">
        <v>7</v>
      </c>
    </row>
    <row r="64" spans="1:15">
      <c r="A64" s="17" t="s">
        <v>74</v>
      </c>
      <c r="B64" s="125" t="s">
        <v>151</v>
      </c>
      <c r="C64" s="126"/>
      <c r="D64" s="190">
        <v>9</v>
      </c>
      <c r="E64" s="190">
        <v>8</v>
      </c>
      <c r="F64" s="190">
        <v>8</v>
      </c>
      <c r="G64" s="190">
        <v>9</v>
      </c>
      <c r="H64" s="190">
        <v>9</v>
      </c>
      <c r="I64" s="190">
        <v>8</v>
      </c>
      <c r="J64" s="190">
        <v>8</v>
      </c>
      <c r="K64" s="190">
        <v>9</v>
      </c>
      <c r="L64" s="190">
        <v>9</v>
      </c>
      <c r="M64" s="190">
        <v>8</v>
      </c>
      <c r="N64" s="190">
        <v>8</v>
      </c>
      <c r="O64" s="231">
        <v>8</v>
      </c>
    </row>
    <row r="65" spans="1:15">
      <c r="A65" s="17" t="s">
        <v>75</v>
      </c>
      <c r="B65" s="125" t="s">
        <v>152</v>
      </c>
      <c r="C65" s="126"/>
      <c r="D65" s="190">
        <v>10</v>
      </c>
      <c r="E65" s="190">
        <v>9</v>
      </c>
      <c r="F65" s="190">
        <v>9</v>
      </c>
      <c r="G65" s="190">
        <v>10</v>
      </c>
      <c r="H65" s="190">
        <v>10</v>
      </c>
      <c r="I65" s="190">
        <v>9</v>
      </c>
      <c r="J65" s="190">
        <v>9</v>
      </c>
      <c r="K65" s="190">
        <v>10</v>
      </c>
      <c r="L65" s="190">
        <v>10</v>
      </c>
      <c r="M65" s="190">
        <v>9</v>
      </c>
      <c r="N65" s="190">
        <v>9</v>
      </c>
      <c r="O65" s="231">
        <v>9</v>
      </c>
    </row>
    <row r="66" spans="1:15">
      <c r="A66" s="17" t="s">
        <v>76</v>
      </c>
      <c r="B66" s="125" t="s">
        <v>153</v>
      </c>
      <c r="C66" s="126"/>
      <c r="D66" s="190">
        <v>10</v>
      </c>
      <c r="E66" s="229">
        <v>6</v>
      </c>
      <c r="F66" s="229">
        <v>6</v>
      </c>
      <c r="G66" s="190">
        <v>10</v>
      </c>
      <c r="H66" s="190">
        <v>10</v>
      </c>
      <c r="I66" s="229">
        <v>6</v>
      </c>
      <c r="J66" s="229">
        <v>6</v>
      </c>
      <c r="K66" s="190">
        <v>10</v>
      </c>
      <c r="L66" s="190">
        <v>10</v>
      </c>
      <c r="M66" s="229">
        <v>6</v>
      </c>
      <c r="N66" s="229">
        <v>6</v>
      </c>
      <c r="O66" s="230">
        <v>6</v>
      </c>
    </row>
    <row r="67" spans="1:15">
      <c r="A67" s="17" t="s">
        <v>77</v>
      </c>
      <c r="B67" s="125" t="s">
        <v>154</v>
      </c>
      <c r="C67" s="126"/>
      <c r="D67" s="190">
        <v>4</v>
      </c>
      <c r="E67" s="190">
        <v>7</v>
      </c>
      <c r="F67" s="190">
        <v>7</v>
      </c>
      <c r="G67" s="190">
        <v>4</v>
      </c>
      <c r="H67" s="190">
        <v>4</v>
      </c>
      <c r="I67" s="190">
        <v>7</v>
      </c>
      <c r="J67" s="190">
        <v>7</v>
      </c>
      <c r="K67" s="190">
        <v>4</v>
      </c>
      <c r="L67" s="190">
        <v>4</v>
      </c>
      <c r="M67" s="190">
        <v>7</v>
      </c>
      <c r="N67" s="190">
        <v>7</v>
      </c>
      <c r="O67" s="231">
        <v>7</v>
      </c>
    </row>
    <row r="68" spans="1:15">
      <c r="A68" s="17" t="s">
        <v>78</v>
      </c>
      <c r="B68" s="125" t="s">
        <v>155</v>
      </c>
      <c r="C68" s="126"/>
      <c r="D68" s="190">
        <v>6</v>
      </c>
      <c r="E68" s="190">
        <v>8</v>
      </c>
      <c r="F68" s="190">
        <v>8</v>
      </c>
      <c r="G68" s="190">
        <v>6</v>
      </c>
      <c r="H68" s="190">
        <v>6</v>
      </c>
      <c r="I68" s="190">
        <v>8</v>
      </c>
      <c r="J68" s="190">
        <v>8</v>
      </c>
      <c r="K68" s="190">
        <v>6</v>
      </c>
      <c r="L68" s="190">
        <v>6</v>
      </c>
      <c r="M68" s="190">
        <v>8</v>
      </c>
      <c r="N68" s="190">
        <v>8</v>
      </c>
      <c r="O68" s="231">
        <v>8</v>
      </c>
    </row>
    <row r="69" spans="1:15">
      <c r="A69" s="17" t="s">
        <v>79</v>
      </c>
      <c r="B69" s="125" t="s">
        <v>156</v>
      </c>
      <c r="C69" s="126"/>
      <c r="D69" s="190">
        <v>6</v>
      </c>
      <c r="E69" s="190">
        <v>6</v>
      </c>
      <c r="F69" s="190">
        <v>6</v>
      </c>
      <c r="G69" s="190">
        <v>6</v>
      </c>
      <c r="H69" s="190">
        <v>6</v>
      </c>
      <c r="I69" s="190">
        <v>6</v>
      </c>
      <c r="J69" s="190">
        <v>6</v>
      </c>
      <c r="K69" s="190">
        <v>6</v>
      </c>
      <c r="L69" s="190">
        <v>6</v>
      </c>
      <c r="M69" s="190">
        <v>6</v>
      </c>
      <c r="N69" s="190">
        <v>6</v>
      </c>
      <c r="O69" s="231">
        <v>6</v>
      </c>
    </row>
    <row r="70" spans="1:15">
      <c r="A70" s="17" t="s">
        <v>80</v>
      </c>
      <c r="B70" s="125" t="s">
        <v>157</v>
      </c>
      <c r="C70" s="126"/>
      <c r="D70" s="190">
        <v>9</v>
      </c>
      <c r="E70" s="190">
        <v>5</v>
      </c>
      <c r="F70" s="190">
        <v>5</v>
      </c>
      <c r="G70" s="190">
        <v>9</v>
      </c>
      <c r="H70" s="190">
        <v>9</v>
      </c>
      <c r="I70" s="190">
        <v>5</v>
      </c>
      <c r="J70" s="190">
        <v>5</v>
      </c>
      <c r="K70" s="190">
        <v>9</v>
      </c>
      <c r="L70" s="190">
        <v>9</v>
      </c>
      <c r="M70" s="190">
        <v>5</v>
      </c>
      <c r="N70" s="190">
        <v>5</v>
      </c>
      <c r="O70" s="231">
        <v>5</v>
      </c>
    </row>
    <row r="71" spans="1:15">
      <c r="A71" s="17" t="s">
        <v>81</v>
      </c>
      <c r="B71" s="125" t="s">
        <v>158</v>
      </c>
      <c r="C71" s="126"/>
      <c r="D71" s="190">
        <v>7</v>
      </c>
      <c r="E71" s="190">
        <v>7</v>
      </c>
      <c r="F71" s="190">
        <v>7</v>
      </c>
      <c r="G71" s="190">
        <v>7</v>
      </c>
      <c r="H71" s="190">
        <v>7</v>
      </c>
      <c r="I71" s="190">
        <v>7</v>
      </c>
      <c r="J71" s="190">
        <v>7</v>
      </c>
      <c r="K71" s="190">
        <v>7</v>
      </c>
      <c r="L71" s="190">
        <v>7</v>
      </c>
      <c r="M71" s="190">
        <v>7</v>
      </c>
      <c r="N71" s="190">
        <v>7</v>
      </c>
      <c r="O71" s="231">
        <v>7</v>
      </c>
    </row>
    <row r="72" spans="1:15">
      <c r="A72" s="17" t="s">
        <v>82</v>
      </c>
      <c r="B72" s="125" t="s">
        <v>159</v>
      </c>
      <c r="C72" s="126"/>
      <c r="D72" s="190">
        <v>7</v>
      </c>
      <c r="E72" s="190">
        <v>8</v>
      </c>
      <c r="F72" s="190">
        <v>8</v>
      </c>
      <c r="G72" s="190">
        <v>7</v>
      </c>
      <c r="H72" s="190">
        <v>7</v>
      </c>
      <c r="I72" s="190">
        <v>8</v>
      </c>
      <c r="J72" s="190">
        <v>8</v>
      </c>
      <c r="K72" s="190">
        <v>7</v>
      </c>
      <c r="L72" s="190">
        <v>7</v>
      </c>
      <c r="M72" s="190">
        <v>8</v>
      </c>
      <c r="N72" s="190">
        <v>8</v>
      </c>
      <c r="O72" s="231">
        <v>8</v>
      </c>
    </row>
    <row r="73" spans="1:15">
      <c r="A73" s="17" t="s">
        <v>83</v>
      </c>
      <c r="B73" s="125" t="s">
        <v>160</v>
      </c>
      <c r="C73" s="126"/>
      <c r="D73" s="190">
        <v>9</v>
      </c>
      <c r="E73" s="190">
        <v>9</v>
      </c>
      <c r="F73" s="190">
        <v>9</v>
      </c>
      <c r="G73" s="190">
        <v>9</v>
      </c>
      <c r="H73" s="190">
        <v>9</v>
      </c>
      <c r="I73" s="190">
        <v>9</v>
      </c>
      <c r="J73" s="190">
        <v>9</v>
      </c>
      <c r="K73" s="190">
        <v>9</v>
      </c>
      <c r="L73" s="190">
        <v>9</v>
      </c>
      <c r="M73" s="190">
        <v>9</v>
      </c>
      <c r="N73" s="190">
        <v>9</v>
      </c>
      <c r="O73" s="231">
        <v>9</v>
      </c>
    </row>
    <row r="74" spans="1:15">
      <c r="A74" s="17" t="s">
        <v>84</v>
      </c>
      <c r="B74" s="125" t="s">
        <v>161</v>
      </c>
      <c r="C74" s="126"/>
      <c r="D74" s="190">
        <v>7</v>
      </c>
      <c r="E74" s="229">
        <v>6</v>
      </c>
      <c r="F74" s="229">
        <v>6</v>
      </c>
      <c r="G74" s="190">
        <v>7</v>
      </c>
      <c r="H74" s="190">
        <v>7</v>
      </c>
      <c r="I74" s="229">
        <v>6</v>
      </c>
      <c r="J74" s="229">
        <v>6</v>
      </c>
      <c r="K74" s="190">
        <v>7</v>
      </c>
      <c r="L74" s="190">
        <v>7</v>
      </c>
      <c r="M74" s="229">
        <v>6</v>
      </c>
      <c r="N74" s="229">
        <v>6</v>
      </c>
      <c r="O74" s="230">
        <v>6</v>
      </c>
    </row>
    <row r="75" spans="1:15">
      <c r="A75" s="17" t="s">
        <v>85</v>
      </c>
      <c r="B75" s="125" t="s">
        <v>162</v>
      </c>
      <c r="C75" s="126"/>
      <c r="D75" s="190">
        <v>6</v>
      </c>
      <c r="E75" s="190">
        <v>7</v>
      </c>
      <c r="F75" s="190">
        <v>7</v>
      </c>
      <c r="G75" s="190">
        <v>6</v>
      </c>
      <c r="H75" s="190">
        <v>6</v>
      </c>
      <c r="I75" s="190">
        <v>7</v>
      </c>
      <c r="J75" s="190">
        <v>7</v>
      </c>
      <c r="K75" s="190">
        <v>6</v>
      </c>
      <c r="L75" s="190">
        <v>6</v>
      </c>
      <c r="M75" s="190">
        <v>7</v>
      </c>
      <c r="N75" s="190">
        <v>7</v>
      </c>
      <c r="O75" s="231">
        <v>7</v>
      </c>
    </row>
    <row r="76" spans="1:15">
      <c r="A76" s="17" t="s">
        <v>86</v>
      </c>
      <c r="B76" s="125" t="s">
        <v>163</v>
      </c>
      <c r="C76" s="126"/>
      <c r="D76" s="190">
        <v>9</v>
      </c>
      <c r="E76" s="190">
        <v>8</v>
      </c>
      <c r="F76" s="190">
        <v>8</v>
      </c>
      <c r="G76" s="190">
        <v>9</v>
      </c>
      <c r="H76" s="190">
        <v>9</v>
      </c>
      <c r="I76" s="190">
        <v>8</v>
      </c>
      <c r="J76" s="190">
        <v>8</v>
      </c>
      <c r="K76" s="190">
        <v>9</v>
      </c>
      <c r="L76" s="190">
        <v>9</v>
      </c>
      <c r="M76" s="190">
        <v>8</v>
      </c>
      <c r="N76" s="190">
        <v>8</v>
      </c>
      <c r="O76" s="231">
        <v>8</v>
      </c>
    </row>
    <row r="77" spans="1:15">
      <c r="A77" s="17" t="s">
        <v>87</v>
      </c>
      <c r="B77" s="125" t="s">
        <v>164</v>
      </c>
      <c r="C77" s="126"/>
      <c r="D77" s="190">
        <v>10</v>
      </c>
      <c r="E77" s="190">
        <v>6</v>
      </c>
      <c r="F77" s="190">
        <v>6</v>
      </c>
      <c r="G77" s="190">
        <v>10</v>
      </c>
      <c r="H77" s="190">
        <v>10</v>
      </c>
      <c r="I77" s="190">
        <v>6</v>
      </c>
      <c r="J77" s="190">
        <v>6</v>
      </c>
      <c r="K77" s="190">
        <v>10</v>
      </c>
      <c r="L77" s="190">
        <v>10</v>
      </c>
      <c r="M77" s="190">
        <v>6</v>
      </c>
      <c r="N77" s="190">
        <v>6</v>
      </c>
      <c r="O77" s="231">
        <v>6</v>
      </c>
    </row>
    <row r="78" spans="1:15">
      <c r="A78" s="17" t="s">
        <v>88</v>
      </c>
      <c r="B78" s="125" t="s">
        <v>165</v>
      </c>
      <c r="C78" s="126"/>
      <c r="D78" s="190">
        <v>7</v>
      </c>
      <c r="E78" s="190">
        <v>5</v>
      </c>
      <c r="F78" s="190">
        <v>5</v>
      </c>
      <c r="G78" s="190">
        <v>7</v>
      </c>
      <c r="H78" s="190">
        <v>7</v>
      </c>
      <c r="I78" s="190">
        <v>5</v>
      </c>
      <c r="J78" s="190">
        <v>5</v>
      </c>
      <c r="K78" s="190">
        <v>7</v>
      </c>
      <c r="L78" s="190">
        <v>7</v>
      </c>
      <c r="M78" s="190">
        <v>5</v>
      </c>
      <c r="N78" s="190">
        <v>5</v>
      </c>
      <c r="O78" s="231">
        <v>5</v>
      </c>
    </row>
    <row r="79" spans="1:15">
      <c r="A79" s="17" t="s">
        <v>89</v>
      </c>
      <c r="B79" s="125" t="s">
        <v>166</v>
      </c>
      <c r="C79" s="126"/>
      <c r="D79" s="190">
        <v>6</v>
      </c>
      <c r="E79" s="190">
        <v>7</v>
      </c>
      <c r="F79" s="190">
        <v>7</v>
      </c>
      <c r="G79" s="190">
        <v>6</v>
      </c>
      <c r="H79" s="190">
        <v>6</v>
      </c>
      <c r="I79" s="190">
        <v>7</v>
      </c>
      <c r="J79" s="190">
        <v>7</v>
      </c>
      <c r="K79" s="190">
        <v>6</v>
      </c>
      <c r="L79" s="190">
        <v>6</v>
      </c>
      <c r="M79" s="190">
        <v>7</v>
      </c>
      <c r="N79" s="190">
        <v>7</v>
      </c>
      <c r="O79" s="231">
        <v>7</v>
      </c>
    </row>
    <row r="80" spans="1:15">
      <c r="A80" s="17" t="s">
        <v>90</v>
      </c>
      <c r="B80" s="125" t="s">
        <v>167</v>
      </c>
      <c r="C80" s="126"/>
      <c r="D80" s="190">
        <v>5</v>
      </c>
      <c r="E80" s="190">
        <v>8</v>
      </c>
      <c r="F80" s="190">
        <v>8</v>
      </c>
      <c r="G80" s="190">
        <v>5</v>
      </c>
      <c r="H80" s="190">
        <v>5</v>
      </c>
      <c r="I80" s="190">
        <v>8</v>
      </c>
      <c r="J80" s="190">
        <v>8</v>
      </c>
      <c r="K80" s="190">
        <v>5</v>
      </c>
      <c r="L80" s="190">
        <v>5</v>
      </c>
      <c r="M80" s="190">
        <v>8</v>
      </c>
      <c r="N80" s="190">
        <v>8</v>
      </c>
      <c r="O80" s="231">
        <v>8</v>
      </c>
    </row>
    <row r="81" spans="1:15">
      <c r="A81" s="17" t="s">
        <v>91</v>
      </c>
      <c r="B81" s="125" t="s">
        <v>168</v>
      </c>
      <c r="C81" s="126"/>
      <c r="D81" s="190">
        <v>2</v>
      </c>
      <c r="E81" s="190">
        <v>9</v>
      </c>
      <c r="F81" s="190">
        <v>9</v>
      </c>
      <c r="G81" s="190">
        <v>2</v>
      </c>
      <c r="H81" s="190">
        <v>2</v>
      </c>
      <c r="I81" s="190">
        <v>9</v>
      </c>
      <c r="J81" s="190">
        <v>9</v>
      </c>
      <c r="K81" s="190">
        <v>2</v>
      </c>
      <c r="L81" s="190">
        <v>2</v>
      </c>
      <c r="M81" s="190">
        <v>9</v>
      </c>
      <c r="N81" s="190">
        <v>9</v>
      </c>
      <c r="O81" s="231">
        <v>9</v>
      </c>
    </row>
    <row r="82" spans="1:15">
      <c r="A82" s="17" t="s">
        <v>92</v>
      </c>
      <c r="B82" s="125" t="s">
        <v>169</v>
      </c>
      <c r="C82" s="126"/>
      <c r="D82" s="190">
        <v>3</v>
      </c>
      <c r="E82" s="190">
        <v>6</v>
      </c>
      <c r="F82" s="190">
        <v>6</v>
      </c>
      <c r="G82" s="190">
        <v>3</v>
      </c>
      <c r="H82" s="190">
        <v>3</v>
      </c>
      <c r="I82" s="190">
        <v>6</v>
      </c>
      <c r="J82" s="190">
        <v>6</v>
      </c>
      <c r="K82" s="190">
        <v>3</v>
      </c>
      <c r="L82" s="190">
        <v>3</v>
      </c>
      <c r="M82" s="190">
        <v>6</v>
      </c>
      <c r="N82" s="190">
        <v>6</v>
      </c>
      <c r="O82" s="231">
        <v>6</v>
      </c>
    </row>
    <row r="83" spans="1:15">
      <c r="A83" s="17" t="s">
        <v>93</v>
      </c>
      <c r="B83" s="125" t="s">
        <v>170</v>
      </c>
      <c r="C83" s="126"/>
      <c r="D83" s="190">
        <v>2</v>
      </c>
      <c r="E83" s="190">
        <v>5</v>
      </c>
      <c r="F83" s="190">
        <v>5</v>
      </c>
      <c r="G83" s="190">
        <v>2</v>
      </c>
      <c r="H83" s="190">
        <v>2</v>
      </c>
      <c r="I83" s="190">
        <v>5</v>
      </c>
      <c r="J83" s="190">
        <v>5</v>
      </c>
      <c r="K83" s="190">
        <v>2</v>
      </c>
      <c r="L83" s="190">
        <v>2</v>
      </c>
      <c r="M83" s="190">
        <v>5</v>
      </c>
      <c r="N83" s="190">
        <v>5</v>
      </c>
      <c r="O83" s="231">
        <v>5</v>
      </c>
    </row>
    <row r="84" spans="1:15">
      <c r="A84" s="17" t="s">
        <v>94</v>
      </c>
      <c r="B84" s="125" t="s">
        <v>171</v>
      </c>
      <c r="C84" s="126"/>
      <c r="D84" s="233">
        <v>2</v>
      </c>
      <c r="E84" s="233">
        <v>6</v>
      </c>
      <c r="F84" s="233">
        <v>6</v>
      </c>
      <c r="G84" s="233">
        <v>2</v>
      </c>
      <c r="H84" s="233">
        <v>2</v>
      </c>
      <c r="I84" s="233">
        <v>6</v>
      </c>
      <c r="J84" s="233">
        <v>6</v>
      </c>
      <c r="K84" s="233">
        <v>2</v>
      </c>
      <c r="L84" s="233">
        <v>2</v>
      </c>
      <c r="M84" s="233">
        <v>6</v>
      </c>
      <c r="N84" s="233">
        <v>6</v>
      </c>
      <c r="O84" s="234">
        <v>6</v>
      </c>
    </row>
    <row r="85" spans="1:15">
      <c r="A85" s="17" t="s">
        <v>95</v>
      </c>
      <c r="B85" s="125" t="s">
        <v>172</v>
      </c>
      <c r="C85" s="126"/>
      <c r="D85" s="233">
        <v>2</v>
      </c>
      <c r="E85" s="233">
        <v>6</v>
      </c>
      <c r="F85" s="233">
        <v>6</v>
      </c>
      <c r="G85" s="233">
        <v>2</v>
      </c>
      <c r="H85" s="233">
        <v>2</v>
      </c>
      <c r="I85" s="233">
        <v>6</v>
      </c>
      <c r="J85" s="233">
        <v>6</v>
      </c>
      <c r="K85" s="233">
        <v>2</v>
      </c>
      <c r="L85" s="233">
        <v>2</v>
      </c>
      <c r="M85" s="233">
        <v>6</v>
      </c>
      <c r="N85" s="233">
        <v>6</v>
      </c>
      <c r="O85" s="234">
        <v>6</v>
      </c>
    </row>
    <row r="86" spans="1:15">
      <c r="A86" s="17" t="s">
        <v>96</v>
      </c>
      <c r="B86" s="125" t="s">
        <v>173</v>
      </c>
      <c r="C86" s="126"/>
      <c r="D86" s="233">
        <v>2</v>
      </c>
      <c r="E86" s="233">
        <v>6</v>
      </c>
      <c r="F86" s="233">
        <v>6</v>
      </c>
      <c r="G86" s="233">
        <v>2</v>
      </c>
      <c r="H86" s="233">
        <v>2</v>
      </c>
      <c r="I86" s="233">
        <v>6</v>
      </c>
      <c r="J86" s="233">
        <v>6</v>
      </c>
      <c r="K86" s="233">
        <v>2</v>
      </c>
      <c r="L86" s="233">
        <v>2</v>
      </c>
      <c r="M86" s="233">
        <v>6</v>
      </c>
      <c r="N86" s="233">
        <v>6</v>
      </c>
      <c r="O86" s="234">
        <v>6</v>
      </c>
    </row>
    <row r="87" spans="1:15">
      <c r="A87" s="17" t="s">
        <v>97</v>
      </c>
      <c r="B87" s="125" t="s">
        <v>174</v>
      </c>
      <c r="C87" s="126"/>
      <c r="D87" s="233">
        <v>2</v>
      </c>
      <c r="E87" s="233">
        <v>6</v>
      </c>
      <c r="F87" s="233">
        <v>6</v>
      </c>
      <c r="G87" s="233">
        <v>2</v>
      </c>
      <c r="H87" s="233">
        <v>2</v>
      </c>
      <c r="I87" s="233">
        <v>6</v>
      </c>
      <c r="J87" s="233">
        <v>6</v>
      </c>
      <c r="K87" s="233">
        <v>2</v>
      </c>
      <c r="L87" s="233">
        <v>2</v>
      </c>
      <c r="M87" s="233">
        <v>6</v>
      </c>
      <c r="N87" s="233">
        <v>6</v>
      </c>
      <c r="O87" s="234">
        <v>6</v>
      </c>
    </row>
    <row r="88" spans="1:15">
      <c r="A88" s="17" t="s">
        <v>98</v>
      </c>
      <c r="B88" s="125" t="s">
        <v>175</v>
      </c>
      <c r="C88" s="126"/>
      <c r="D88" s="233">
        <v>2</v>
      </c>
      <c r="E88" s="233">
        <v>6</v>
      </c>
      <c r="F88" s="233">
        <v>6</v>
      </c>
      <c r="G88" s="233">
        <v>2</v>
      </c>
      <c r="H88" s="233">
        <v>2</v>
      </c>
      <c r="I88" s="233">
        <v>6</v>
      </c>
      <c r="J88" s="233">
        <v>6</v>
      </c>
      <c r="K88" s="233">
        <v>2</v>
      </c>
      <c r="L88" s="233">
        <v>2</v>
      </c>
      <c r="M88" s="233">
        <v>6</v>
      </c>
      <c r="N88" s="233">
        <v>6</v>
      </c>
      <c r="O88" s="234">
        <v>6</v>
      </c>
    </row>
    <row r="89" spans="1:15">
      <c r="A89" s="17" t="s">
        <v>99</v>
      </c>
      <c r="B89" s="125" t="s">
        <v>176</v>
      </c>
      <c r="C89" s="126"/>
      <c r="D89" s="233">
        <v>2</v>
      </c>
      <c r="E89" s="233">
        <v>6</v>
      </c>
      <c r="F89" s="233">
        <v>6</v>
      </c>
      <c r="G89" s="233">
        <v>2</v>
      </c>
      <c r="H89" s="233">
        <v>2</v>
      </c>
      <c r="I89" s="233">
        <v>6</v>
      </c>
      <c r="J89" s="233">
        <v>6</v>
      </c>
      <c r="K89" s="233">
        <v>2</v>
      </c>
      <c r="L89" s="233">
        <v>2</v>
      </c>
      <c r="M89" s="233">
        <v>6</v>
      </c>
      <c r="N89" s="233">
        <v>6</v>
      </c>
      <c r="O89" s="234">
        <v>6</v>
      </c>
    </row>
    <row r="90" spans="1:15">
      <c r="A90" s="17" t="s">
        <v>100</v>
      </c>
      <c r="B90" s="125" t="s">
        <v>177</v>
      </c>
      <c r="C90" s="126"/>
      <c r="D90" s="233">
        <v>2</v>
      </c>
      <c r="E90" s="233">
        <v>6</v>
      </c>
      <c r="F90" s="233">
        <v>6</v>
      </c>
      <c r="G90" s="233">
        <v>2</v>
      </c>
      <c r="H90" s="233">
        <v>2</v>
      </c>
      <c r="I90" s="233">
        <v>6</v>
      </c>
      <c r="J90" s="233">
        <v>6</v>
      </c>
      <c r="K90" s="233">
        <v>2</v>
      </c>
      <c r="L90" s="233">
        <v>2</v>
      </c>
      <c r="M90" s="233">
        <v>6</v>
      </c>
      <c r="N90" s="233">
        <v>6</v>
      </c>
      <c r="O90" s="234">
        <v>6</v>
      </c>
    </row>
    <row r="91" spans="1:15">
      <c r="A91" s="17" t="s">
        <v>101</v>
      </c>
      <c r="B91" s="125" t="s">
        <v>178</v>
      </c>
      <c r="C91" s="126"/>
      <c r="D91" s="233">
        <v>2</v>
      </c>
      <c r="E91" s="233">
        <v>6</v>
      </c>
      <c r="F91" s="233">
        <v>6</v>
      </c>
      <c r="G91" s="233">
        <v>2</v>
      </c>
      <c r="H91" s="233">
        <v>2</v>
      </c>
      <c r="I91" s="233">
        <v>6</v>
      </c>
      <c r="J91" s="233">
        <v>6</v>
      </c>
      <c r="K91" s="233">
        <v>2</v>
      </c>
      <c r="L91" s="233">
        <v>2</v>
      </c>
      <c r="M91" s="233">
        <v>6</v>
      </c>
      <c r="N91" s="233">
        <v>6</v>
      </c>
      <c r="O91" s="234">
        <v>6</v>
      </c>
    </row>
    <row r="92" spans="1:15">
      <c r="A92" s="17" t="s">
        <v>102</v>
      </c>
      <c r="B92" s="125" t="s">
        <v>179</v>
      </c>
      <c r="C92" s="126"/>
      <c r="D92" s="233">
        <v>2</v>
      </c>
      <c r="E92" s="233">
        <v>6</v>
      </c>
      <c r="F92" s="233">
        <v>6</v>
      </c>
      <c r="G92" s="233">
        <v>2</v>
      </c>
      <c r="H92" s="233">
        <v>2</v>
      </c>
      <c r="I92" s="233">
        <v>6</v>
      </c>
      <c r="J92" s="233">
        <v>6</v>
      </c>
      <c r="K92" s="233">
        <v>2</v>
      </c>
      <c r="L92" s="233">
        <v>2</v>
      </c>
      <c r="M92" s="233">
        <v>6</v>
      </c>
      <c r="N92" s="233">
        <v>6</v>
      </c>
      <c r="O92" s="234">
        <v>6</v>
      </c>
    </row>
    <row r="93" spans="1:15">
      <c r="A93" s="17" t="s">
        <v>103</v>
      </c>
      <c r="B93" s="125" t="s">
        <v>180</v>
      </c>
      <c r="C93" s="126"/>
      <c r="D93" s="233">
        <v>2</v>
      </c>
      <c r="E93" s="233">
        <v>6</v>
      </c>
      <c r="F93" s="233">
        <v>6</v>
      </c>
      <c r="G93" s="233">
        <v>2</v>
      </c>
      <c r="H93" s="233">
        <v>2</v>
      </c>
      <c r="I93" s="233">
        <v>6</v>
      </c>
      <c r="J93" s="233">
        <v>6</v>
      </c>
      <c r="K93" s="233">
        <v>2</v>
      </c>
      <c r="L93" s="233">
        <v>2</v>
      </c>
      <c r="M93" s="233">
        <v>6</v>
      </c>
      <c r="N93" s="233">
        <v>6</v>
      </c>
      <c r="O93" s="234">
        <v>6</v>
      </c>
    </row>
    <row r="94" spans="1:15">
      <c r="A94" s="17" t="s">
        <v>104</v>
      </c>
      <c r="B94" s="125" t="s">
        <v>181</v>
      </c>
      <c r="C94" s="126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4"/>
    </row>
    <row r="95" spans="1:15" ht="28" customHeight="1">
      <c r="A95" s="165" t="s">
        <v>451</v>
      </c>
      <c r="B95" s="165" t="s">
        <v>448</v>
      </c>
      <c r="C95" s="165"/>
      <c r="D95" s="235">
        <f>COUNTIF(D18:D94,"&gt;="&amp;D$11/10)</f>
        <v>60</v>
      </c>
      <c r="E95" s="235">
        <f>COUNTIF(E18:E94,"&gt;="&amp;D$11/10)</f>
        <v>76</v>
      </c>
      <c r="F95" s="235">
        <f>COUNTIF(F18:F94,"&gt;="&amp;F$11/10)</f>
        <v>76</v>
      </c>
      <c r="G95" s="235">
        <f>COUNTIF(G18:G94,"&gt;="&amp;F$11/10)</f>
        <v>60</v>
      </c>
      <c r="H95" s="235">
        <f>COUNTIF(H18:H94,"&gt;="&amp;H$11/10)</f>
        <v>60</v>
      </c>
      <c r="I95" s="235">
        <f>COUNTIF(I18:I94,"&gt;="&amp;H$11/10)</f>
        <v>76</v>
      </c>
      <c r="J95" s="235">
        <f>COUNTIF(J18:J94,"&gt;="&amp;J$11/10)</f>
        <v>76</v>
      </c>
      <c r="K95" s="235">
        <f>COUNTIF(K18:K94,"&gt;="&amp;J$11/10)</f>
        <v>60</v>
      </c>
      <c r="L95" s="235">
        <f>COUNTIF(L18:L94,"&gt;="&amp;L$11/10)</f>
        <v>60</v>
      </c>
      <c r="M95" s="235">
        <f>COUNTIF(M18:M94,"&gt;="&amp;L$11/10)</f>
        <v>76</v>
      </c>
      <c r="N95" s="235">
        <f>COUNTIF(N18:N94,"&gt;="&amp;N$11/10)</f>
        <v>76</v>
      </c>
      <c r="O95" s="236">
        <f>COUNTIF(O18:O94,"&gt;="&amp;N$11/10)</f>
        <v>76</v>
      </c>
    </row>
    <row r="96" spans="1:15" ht="35.25" customHeight="1">
      <c r="A96" s="165"/>
      <c r="B96" s="166" t="s">
        <v>449</v>
      </c>
      <c r="C96" s="166"/>
      <c r="D96" s="237">
        <f>(D95/B16)*100</f>
        <v>77.922077922077932</v>
      </c>
      <c r="E96" s="237">
        <f>(E95/B16)*100</f>
        <v>98.701298701298697</v>
      </c>
      <c r="F96" s="237">
        <f>(F95/B16)*100</f>
        <v>98.701298701298697</v>
      </c>
      <c r="G96" s="237">
        <f>(G95/B16)*100</f>
        <v>77.922077922077932</v>
      </c>
      <c r="H96" s="237">
        <f>(H95/B16)*100</f>
        <v>77.922077922077932</v>
      </c>
      <c r="I96" s="237">
        <f>(I95/B16)*100</f>
        <v>98.701298701298697</v>
      </c>
      <c r="J96" s="237">
        <f>(J95/B16)*100</f>
        <v>98.701298701298697</v>
      </c>
      <c r="K96" s="237">
        <f>(K95/B16)*100</f>
        <v>77.922077922077932</v>
      </c>
      <c r="L96" s="237">
        <f>(L95/B16)*100</f>
        <v>77.922077922077932</v>
      </c>
      <c r="M96" s="237">
        <f>(M95/B16)*100</f>
        <v>98.701298701298697</v>
      </c>
      <c r="N96" s="237">
        <f>(N95/B16)*100</f>
        <v>98.701298701298697</v>
      </c>
      <c r="O96" s="237">
        <f>(O95/B16)*100</f>
        <v>98.701298701298697</v>
      </c>
    </row>
    <row r="97" spans="1:15" ht="14.5" thickBot="1">
      <c r="A97" s="165"/>
      <c r="B97" s="166" t="s">
        <v>450</v>
      </c>
      <c r="C97" s="166"/>
      <c r="D97" s="238">
        <f>IF(AVERAGE(D96:E96)&lt;$D$14,0,IF(AVERAGE(D96:E96)&lt;$E$14,1,IF(AVERAGE(D96:E96)&lt;$F$14,2,3)))</f>
        <v>3</v>
      </c>
      <c r="E97" s="239"/>
      <c r="F97" s="238">
        <f t="shared" ref="F97" si="0">IF(AVERAGE(F96:G96)&lt;$D$14,0,IF(AVERAGE(F96:G96)&lt;$E$14,1,IF(AVERAGE(F96:G96)&lt;$F$14,2,3)))</f>
        <v>3</v>
      </c>
      <c r="G97" s="239"/>
      <c r="H97" s="238">
        <f t="shared" ref="H97" si="1">IF(AVERAGE(H96:I96)&lt;$D$14,0,IF(AVERAGE(H96:I96)&lt;$E$14,1,IF(AVERAGE(H96:I96)&lt;$F$14,2,3)))</f>
        <v>3</v>
      </c>
      <c r="I97" s="239"/>
      <c r="J97" s="238">
        <f t="shared" ref="J97" si="2">IF(AVERAGE(J96:K96)&lt;$D$14,0,IF(AVERAGE(J96:K96)&lt;$E$14,1,IF(AVERAGE(J96:K96)&lt;$F$14,2,3)))</f>
        <v>3</v>
      </c>
      <c r="K97" s="239"/>
      <c r="L97" s="238">
        <f t="shared" ref="L97" si="3">IF(AVERAGE(L96:M96)&lt;$D$14,0,IF(AVERAGE(L96:M96)&lt;$E$14,1,IF(AVERAGE(L96:M96)&lt;$F$14,2,3)))</f>
        <v>3</v>
      </c>
      <c r="M97" s="239"/>
      <c r="N97" s="238">
        <f t="shared" ref="N97" si="4">IF(AVERAGE(N96:O96)&lt;$D$14,0,IF(AVERAGE(N96:O96)&lt;$E$14,1,IF(AVERAGE(N96:O96)&lt;$F$14,2,3)))</f>
        <v>3</v>
      </c>
      <c r="O97" s="239"/>
    </row>
    <row r="98" spans="1:15">
      <c r="A98" s="40"/>
      <c r="B98" s="124"/>
      <c r="C98" s="124"/>
    </row>
    <row r="99" spans="1:15">
      <c r="A99" s="40"/>
      <c r="B99" s="124"/>
      <c r="C99" s="124"/>
    </row>
    <row r="100" spans="1:15">
      <c r="A100" s="40"/>
      <c r="B100" s="124"/>
      <c r="C100" s="124"/>
    </row>
    <row r="101" spans="1:15">
      <c r="A101" s="40"/>
      <c r="B101" s="124"/>
      <c r="C101" s="124"/>
    </row>
    <row r="102" spans="1:15">
      <c r="A102" s="40"/>
      <c r="B102" s="124"/>
      <c r="C102" s="124"/>
    </row>
    <row r="103" spans="1:15">
      <c r="A103" s="40"/>
      <c r="B103" s="124"/>
      <c r="C103" s="124"/>
    </row>
    <row r="104" spans="1:15">
      <c r="A104" s="40"/>
      <c r="B104" s="124"/>
      <c r="C104" s="124"/>
    </row>
    <row r="105" spans="1:15">
      <c r="A105" s="240"/>
      <c r="B105" s="240"/>
      <c r="C105" s="240"/>
    </row>
  </sheetData>
  <mergeCells count="135">
    <mergeCell ref="A1:O1"/>
    <mergeCell ref="A2:O2"/>
    <mergeCell ref="A3:O3"/>
    <mergeCell ref="A5:O5"/>
    <mergeCell ref="A6:O6"/>
    <mergeCell ref="A7:G7"/>
    <mergeCell ref="H7:O7"/>
    <mergeCell ref="D11:E11"/>
    <mergeCell ref="F11:G11"/>
    <mergeCell ref="H11:I11"/>
    <mergeCell ref="J11:K11"/>
    <mergeCell ref="L11:M11"/>
    <mergeCell ref="N11:O11"/>
    <mergeCell ref="A8:G8"/>
    <mergeCell ref="H8:O8"/>
    <mergeCell ref="A9:O9"/>
    <mergeCell ref="A10:B11"/>
    <mergeCell ref="D10:E10"/>
    <mergeCell ref="F10:G10"/>
    <mergeCell ref="H10:I10"/>
    <mergeCell ref="J10:K10"/>
    <mergeCell ref="L10:M10"/>
    <mergeCell ref="N10:O10"/>
    <mergeCell ref="A15:O15"/>
    <mergeCell ref="B16:C16"/>
    <mergeCell ref="D16:E16"/>
    <mergeCell ref="F16:G16"/>
    <mergeCell ref="H16:I16"/>
    <mergeCell ref="J16:K16"/>
    <mergeCell ref="L16:M16"/>
    <mergeCell ref="N16:O16"/>
    <mergeCell ref="A13:B14"/>
    <mergeCell ref="G13:I13"/>
    <mergeCell ref="J13:L13"/>
    <mergeCell ref="M13:O13"/>
    <mergeCell ref="G14:I14"/>
    <mergeCell ref="J14:L14"/>
    <mergeCell ref="M14:O14"/>
    <mergeCell ref="B26:C26"/>
    <mergeCell ref="B27:C27"/>
    <mergeCell ref="B28:C28"/>
    <mergeCell ref="Q28:S30"/>
    <mergeCell ref="B29:C29"/>
    <mergeCell ref="B30:C30"/>
    <mergeCell ref="B17:C17"/>
    <mergeCell ref="Q17:S26"/>
    <mergeCell ref="B18:C18"/>
    <mergeCell ref="B19:C19"/>
    <mergeCell ref="B20:C20"/>
    <mergeCell ref="B21:C21"/>
    <mergeCell ref="B22:C22"/>
    <mergeCell ref="B23:C23"/>
    <mergeCell ref="B24:C24"/>
    <mergeCell ref="B25:C25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H97:I97"/>
    <mergeCell ref="J97:K97"/>
    <mergeCell ref="L97:M97"/>
    <mergeCell ref="N97:O97"/>
    <mergeCell ref="B91:C91"/>
    <mergeCell ref="B92:C92"/>
    <mergeCell ref="B93:C93"/>
    <mergeCell ref="B94:C94"/>
    <mergeCell ref="A95:A97"/>
    <mergeCell ref="B95:C95"/>
    <mergeCell ref="B96:C96"/>
    <mergeCell ref="B97:C97"/>
    <mergeCell ref="B104:C104"/>
    <mergeCell ref="B98:C98"/>
    <mergeCell ref="B99:C99"/>
    <mergeCell ref="B100:C100"/>
    <mergeCell ref="B101:C101"/>
    <mergeCell ref="B102:C102"/>
    <mergeCell ref="B103:C103"/>
    <mergeCell ref="D97:E97"/>
    <mergeCell ref="F97:G97"/>
  </mergeCells>
  <printOptions horizontalCentered="1"/>
  <pageMargins left="0.23622047244094491" right="0.23622047244094491" top="0.51181102362204722" bottom="0.70866141732283472" header="0.15748031496062992" footer="0.15748031496062992"/>
  <pageSetup paperSize="9" fitToHeight="0" orientation="landscape" horizontalDpi="4294967292" r:id="rId1"/>
  <headerFooter>
    <oddHeader xml:space="preserve">&amp;RI2IT / ACAD / AT / 04 ver 01
</oddHeader>
    <oddFooter>&amp;R&amp;"Bookman Old Style,Regular"&amp;10Sign of Faculty:_____________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3"/>
  <sheetViews>
    <sheetView topLeftCell="A7" zoomScaleSheetLayoutView="100" workbookViewId="0">
      <selection activeCell="J11" sqref="J11"/>
    </sheetView>
  </sheetViews>
  <sheetFormatPr defaultColWidth="8.7265625" defaultRowHeight="14"/>
  <cols>
    <col min="1" max="8" width="13" style="18" customWidth="1"/>
    <col min="9" max="9" width="12.81640625" style="18" customWidth="1"/>
    <col min="10" max="16384" width="8.7265625" style="18"/>
  </cols>
  <sheetData>
    <row r="1" spans="1:9" ht="40.5" customHeight="1">
      <c r="A1" s="159" t="s">
        <v>201</v>
      </c>
      <c r="B1" s="159"/>
      <c r="C1" s="159"/>
      <c r="D1" s="159"/>
      <c r="E1" s="159"/>
      <c r="F1" s="159"/>
      <c r="G1" s="159"/>
      <c r="H1" s="159"/>
      <c r="I1" s="159"/>
    </row>
    <row r="2" spans="1:9" ht="18" customHeight="1">
      <c r="A2" s="128" t="s">
        <v>213</v>
      </c>
      <c r="B2" s="128"/>
      <c r="C2" s="128"/>
      <c r="D2" s="128"/>
      <c r="E2" s="128"/>
      <c r="F2" s="128"/>
      <c r="G2" s="128"/>
      <c r="H2" s="128"/>
      <c r="I2" s="128"/>
    </row>
    <row r="3" spans="1:9" ht="17.5">
      <c r="A3" s="158" t="s">
        <v>488</v>
      </c>
      <c r="B3" s="158"/>
      <c r="C3" s="158"/>
      <c r="D3" s="158"/>
      <c r="E3" s="158"/>
      <c r="F3" s="158"/>
      <c r="G3" s="158"/>
      <c r="H3" s="158"/>
      <c r="I3" s="158"/>
    </row>
    <row r="4" spans="1:9" ht="6.65" customHeight="1" thickBot="1">
      <c r="A4" s="158"/>
      <c r="B4" s="158"/>
      <c r="C4" s="158"/>
      <c r="D4" s="158"/>
      <c r="E4" s="158"/>
      <c r="F4" s="158"/>
      <c r="G4" s="158"/>
      <c r="H4" s="158"/>
    </row>
    <row r="5" spans="1:9" ht="18.5" thickTop="1" thickBot="1">
      <c r="A5" s="129" t="s">
        <v>203</v>
      </c>
      <c r="B5" s="129"/>
      <c r="C5" s="129"/>
      <c r="D5" s="129"/>
      <c r="E5" s="129"/>
      <c r="F5" s="129"/>
      <c r="G5" s="129"/>
      <c r="H5" s="129"/>
      <c r="I5" s="129"/>
    </row>
    <row r="6" spans="1:9" ht="7" customHeight="1" thickTop="1">
      <c r="A6" s="138"/>
      <c r="B6" s="138"/>
      <c r="C6" s="138"/>
      <c r="D6" s="138"/>
      <c r="E6" s="138"/>
      <c r="F6" s="138"/>
      <c r="G6" s="138"/>
      <c r="H6" s="138"/>
    </row>
    <row r="7" spans="1:9" ht="15.65" customHeight="1" thickBot="1">
      <c r="A7" s="138"/>
      <c r="B7" s="138"/>
      <c r="C7" s="138"/>
      <c r="D7" s="138"/>
      <c r="E7" s="138"/>
      <c r="F7" s="138"/>
      <c r="G7" s="138"/>
      <c r="H7" s="138"/>
    </row>
    <row r="8" spans="1:9" ht="14.5" customHeight="1">
      <c r="A8" s="147" t="s">
        <v>14</v>
      </c>
      <c r="B8" s="142"/>
      <c r="C8" s="142"/>
      <c r="D8" s="148"/>
      <c r="E8" s="141" t="s">
        <v>492</v>
      </c>
      <c r="F8" s="142"/>
      <c r="G8" s="142"/>
      <c r="H8" s="142"/>
      <c r="I8" s="143"/>
    </row>
    <row r="9" spans="1:9" ht="15" customHeight="1" thickBot="1">
      <c r="A9" s="155" t="s">
        <v>405</v>
      </c>
      <c r="B9" s="145"/>
      <c r="C9" s="145"/>
      <c r="D9" s="156"/>
      <c r="E9" s="144" t="s">
        <v>204</v>
      </c>
      <c r="F9" s="145"/>
      <c r="G9" s="145"/>
      <c r="H9" s="145"/>
      <c r="I9" s="146"/>
    </row>
    <row r="10" spans="1:9" ht="15" customHeight="1" thickBot="1">
      <c r="A10" s="22"/>
      <c r="B10" s="22"/>
      <c r="C10" s="22"/>
      <c r="D10" s="22"/>
      <c r="E10" s="22"/>
      <c r="F10" s="22"/>
      <c r="G10" s="22"/>
      <c r="H10" s="22"/>
    </row>
    <row r="11" spans="1:9" ht="15" customHeight="1">
      <c r="A11" s="130" t="s">
        <v>219</v>
      </c>
      <c r="B11" s="131"/>
      <c r="C11" s="131"/>
      <c r="D11" s="135" t="s">
        <v>381</v>
      </c>
      <c r="E11" s="135"/>
      <c r="F11" s="135" t="s">
        <v>382</v>
      </c>
      <c r="G11" s="135"/>
      <c r="H11" s="135" t="s">
        <v>383</v>
      </c>
      <c r="I11" s="136"/>
    </row>
    <row r="12" spans="1:9" ht="15" customHeight="1">
      <c r="A12" s="157"/>
      <c r="B12" s="127"/>
      <c r="C12" s="127"/>
      <c r="D12" s="134">
        <v>50</v>
      </c>
      <c r="E12" s="134"/>
      <c r="F12" s="134">
        <v>60</v>
      </c>
      <c r="G12" s="134"/>
      <c r="H12" s="134">
        <v>70</v>
      </c>
      <c r="I12" s="137"/>
    </row>
    <row r="13" spans="1:9" ht="29.15" customHeight="1">
      <c r="A13" s="157"/>
      <c r="B13" s="127"/>
      <c r="C13" s="127"/>
      <c r="D13" s="149" t="str">
        <f>CONCATENATE("More than ", D12, " % students indicated attainment")</f>
        <v>More than 50 % students indicated attainment</v>
      </c>
      <c r="E13" s="149"/>
      <c r="F13" s="149" t="str">
        <f t="shared" ref="F13" si="0">CONCATENATE("More than ", F12, " % students indicated attainment")</f>
        <v>More than 60 % students indicated attainment</v>
      </c>
      <c r="G13" s="149"/>
      <c r="H13" s="149" t="str">
        <f t="shared" ref="H13" si="1">CONCATENATE("More than ", H12, " % students indicated attainment")</f>
        <v>More than 70 % students indicated attainment</v>
      </c>
      <c r="I13" s="150"/>
    </row>
    <row r="14" spans="1:9" ht="14.5" thickBot="1">
      <c r="A14" s="132"/>
      <c r="B14" s="133"/>
      <c r="C14" s="133"/>
      <c r="D14" s="151">
        <v>1</v>
      </c>
      <c r="E14" s="151"/>
      <c r="F14" s="151">
        <v>2</v>
      </c>
      <c r="G14" s="151"/>
      <c r="H14" s="151">
        <v>3</v>
      </c>
      <c r="I14" s="152"/>
    </row>
    <row r="15" spans="1:9" ht="14.5" thickBot="1">
      <c r="A15" s="21"/>
      <c r="B15" s="21"/>
      <c r="C15" s="21"/>
      <c r="D15" s="21"/>
      <c r="E15" s="21"/>
      <c r="F15" s="21"/>
      <c r="G15" s="21"/>
      <c r="H15" s="21"/>
    </row>
    <row r="16" spans="1:9" ht="14.5" customHeight="1">
      <c r="A16" s="139" t="s">
        <v>205</v>
      </c>
      <c r="B16" s="153" t="s">
        <v>206</v>
      </c>
      <c r="C16" s="153"/>
      <c r="D16" s="153"/>
      <c r="E16" s="153"/>
      <c r="F16" s="153"/>
      <c r="G16" s="153"/>
      <c r="H16" s="153"/>
      <c r="I16" s="154"/>
    </row>
    <row r="17" spans="1:9" ht="66.75" customHeight="1" thickBot="1">
      <c r="A17" s="140"/>
      <c r="B17" s="55" t="s">
        <v>207</v>
      </c>
      <c r="C17" s="55" t="s">
        <v>208</v>
      </c>
      <c r="D17" s="55" t="s">
        <v>209</v>
      </c>
      <c r="E17" s="55" t="s">
        <v>210</v>
      </c>
      <c r="F17" s="55" t="s">
        <v>211</v>
      </c>
      <c r="G17" s="55" t="s">
        <v>447</v>
      </c>
      <c r="H17" s="55" t="s">
        <v>212</v>
      </c>
      <c r="I17" s="56" t="s">
        <v>221</v>
      </c>
    </row>
    <row r="18" spans="1:9">
      <c r="A18" s="51" t="str">
        <f>'CP - 01 CO CEO Th'!$A18</f>
        <v>CO301.1</v>
      </c>
      <c r="B18" s="52">
        <v>22</v>
      </c>
      <c r="C18" s="52">
        <v>22</v>
      </c>
      <c r="D18" s="52">
        <v>5</v>
      </c>
      <c r="E18" s="52">
        <v>1</v>
      </c>
      <c r="F18" s="52"/>
      <c r="G18" s="52">
        <f>(B18*5)+(C18*4)+(D18*3)+(E18*2)+(F18*1)</f>
        <v>215</v>
      </c>
      <c r="H18" s="53">
        <f>(G18*100)/(SUM(B18:F18)*5)</f>
        <v>86</v>
      </c>
      <c r="I18" s="54">
        <f>IF(H18&lt;50,0,IF(H18&lt;60,1,IF(H18&lt;70,2,3)))</f>
        <v>3</v>
      </c>
    </row>
    <row r="19" spans="1:9">
      <c r="A19" s="46" t="str">
        <f>'CP - 01 CO CEO Th'!$A19</f>
        <v>CO301.2</v>
      </c>
      <c r="B19" s="19">
        <v>15</v>
      </c>
      <c r="C19" s="19">
        <v>25</v>
      </c>
      <c r="D19" s="19">
        <v>8</v>
      </c>
      <c r="E19" s="19">
        <v>2</v>
      </c>
      <c r="F19" s="19"/>
      <c r="G19" s="19">
        <f t="shared" ref="G19:G23" si="2">(B19*5)+(C19*4)+(D19*3)+(E19*2)+(F19*1)</f>
        <v>203</v>
      </c>
      <c r="H19" s="32">
        <f t="shared" ref="H19:H23" si="3">(G19*100)/(SUM(B19:F19)*5)</f>
        <v>81.2</v>
      </c>
      <c r="I19" s="47">
        <f t="shared" ref="I19:I23" si="4">IF(H19&lt;50,0,IF(H19&lt;60,1,IF(H19&lt;70,2,3)))</f>
        <v>3</v>
      </c>
    </row>
    <row r="20" spans="1:9">
      <c r="A20" s="46" t="str">
        <f>'CP - 01 CO CEO Th'!$A20</f>
        <v>CO301.3</v>
      </c>
      <c r="B20" s="19">
        <v>16</v>
      </c>
      <c r="C20" s="19">
        <v>21</v>
      </c>
      <c r="D20" s="19">
        <v>12</v>
      </c>
      <c r="E20" s="19">
        <v>1</v>
      </c>
      <c r="F20" s="19"/>
      <c r="G20" s="19">
        <f t="shared" si="2"/>
        <v>202</v>
      </c>
      <c r="H20" s="32">
        <f t="shared" si="3"/>
        <v>80.8</v>
      </c>
      <c r="I20" s="47">
        <f t="shared" si="4"/>
        <v>3</v>
      </c>
    </row>
    <row r="21" spans="1:9">
      <c r="A21" s="46" t="str">
        <f>'CP - 01 CO CEO Th'!$A21</f>
        <v>CO301.4</v>
      </c>
      <c r="B21" s="19">
        <v>20</v>
      </c>
      <c r="C21" s="19">
        <v>22</v>
      </c>
      <c r="D21" s="19">
        <v>6</v>
      </c>
      <c r="E21" s="19">
        <v>2</v>
      </c>
      <c r="F21" s="19"/>
      <c r="G21" s="19">
        <f t="shared" si="2"/>
        <v>210</v>
      </c>
      <c r="H21" s="32">
        <f t="shared" si="3"/>
        <v>84</v>
      </c>
      <c r="I21" s="47">
        <f t="shared" si="4"/>
        <v>3</v>
      </c>
    </row>
    <row r="22" spans="1:9">
      <c r="A22" s="46" t="str">
        <f>'CP - 01 CO CEO Th'!$A22</f>
        <v>CO301.5</v>
      </c>
      <c r="B22" s="19">
        <v>23</v>
      </c>
      <c r="C22" s="19">
        <v>19</v>
      </c>
      <c r="D22" s="19">
        <v>7</v>
      </c>
      <c r="E22" s="19">
        <v>1</v>
      </c>
      <c r="F22" s="19"/>
      <c r="G22" s="19">
        <f t="shared" si="2"/>
        <v>214</v>
      </c>
      <c r="H22" s="32">
        <f t="shared" si="3"/>
        <v>85.6</v>
      </c>
      <c r="I22" s="47">
        <f t="shared" si="4"/>
        <v>3</v>
      </c>
    </row>
    <row r="23" spans="1:9" ht="14.5" thickBot="1">
      <c r="A23" s="48" t="str">
        <f>'CP - 01 CO CEO Th'!$A23</f>
        <v>CO301.6</v>
      </c>
      <c r="B23" s="20">
        <v>17</v>
      </c>
      <c r="C23" s="20">
        <v>23</v>
      </c>
      <c r="D23" s="20">
        <v>7</v>
      </c>
      <c r="E23" s="20">
        <v>3</v>
      </c>
      <c r="F23" s="20"/>
      <c r="G23" s="20">
        <f t="shared" si="2"/>
        <v>204</v>
      </c>
      <c r="H23" s="49">
        <f t="shared" si="3"/>
        <v>81.599999999999994</v>
      </c>
      <c r="I23" s="50">
        <f t="shared" si="4"/>
        <v>3</v>
      </c>
    </row>
  </sheetData>
  <mergeCells count="26">
    <mergeCell ref="A4:H4"/>
    <mergeCell ref="A1:I1"/>
    <mergeCell ref="A2:I2"/>
    <mergeCell ref="A3:I3"/>
    <mergeCell ref="A5:I5"/>
    <mergeCell ref="A6:H6"/>
    <mergeCell ref="A16:A17"/>
    <mergeCell ref="A7:H7"/>
    <mergeCell ref="E8:I8"/>
    <mergeCell ref="E9:I9"/>
    <mergeCell ref="A8:D8"/>
    <mergeCell ref="H13:I13"/>
    <mergeCell ref="H14:I14"/>
    <mergeCell ref="B16:I16"/>
    <mergeCell ref="A9:D9"/>
    <mergeCell ref="D13:E13"/>
    <mergeCell ref="D14:E14"/>
    <mergeCell ref="F13:G13"/>
    <mergeCell ref="F14:G14"/>
    <mergeCell ref="D11:E11"/>
    <mergeCell ref="A11:C14"/>
    <mergeCell ref="D12:E12"/>
    <mergeCell ref="F11:G11"/>
    <mergeCell ref="F12:G12"/>
    <mergeCell ref="H11:I11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&amp;RI2IT / ACAD / AT / 05 ver 01</oddHeader>
    <oddFooter>&amp;RSign. of Faculty _______________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V20"/>
  <sheetViews>
    <sheetView tabSelected="1" workbookViewId="0">
      <selection sqref="A1:XFD1048576"/>
    </sheetView>
  </sheetViews>
  <sheetFormatPr defaultColWidth="8.7265625" defaultRowHeight="14"/>
  <cols>
    <col min="1" max="1" width="8.453125" style="242" customWidth="1"/>
    <col min="2" max="6" width="10.6328125" style="242" customWidth="1"/>
    <col min="7" max="17" width="4.453125" style="242" customWidth="1"/>
    <col min="18" max="18" width="4.7265625" style="242" customWidth="1"/>
    <col min="19" max="22" width="4.90625" style="242" customWidth="1"/>
    <col min="23" max="16384" width="8.7265625" style="242"/>
  </cols>
  <sheetData>
    <row r="1" spans="1:22" ht="43" customHeight="1">
      <c r="A1" s="241" t="s">
        <v>201</v>
      </c>
      <c r="B1" s="24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</row>
    <row r="2" spans="1:22" ht="18" customHeight="1">
      <c r="A2" s="171" t="s">
        <v>12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</row>
    <row r="3" spans="1:22" ht="17.5">
      <c r="A3" s="172" t="s">
        <v>489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</row>
    <row r="4" spans="1:22" ht="8.25" customHeight="1" thickBot="1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</row>
    <row r="5" spans="1:22" ht="18" customHeight="1" thickTop="1" thickBot="1">
      <c r="A5" s="174" t="s">
        <v>19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</row>
    <row r="6" spans="1:22" ht="6.65" customHeight="1" thickTop="1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</row>
    <row r="7" spans="1:22">
      <c r="A7" s="176" t="s">
        <v>14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 t="s">
        <v>185</v>
      </c>
      <c r="M7" s="176"/>
      <c r="N7" s="176"/>
      <c r="O7" s="176"/>
      <c r="P7" s="176"/>
      <c r="Q7" s="176"/>
      <c r="R7" s="176"/>
      <c r="S7" s="176"/>
      <c r="T7" s="176"/>
      <c r="U7" s="176"/>
      <c r="V7" s="176"/>
    </row>
    <row r="8" spans="1:22">
      <c r="A8" s="176" t="s">
        <v>405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 t="s">
        <v>15</v>
      </c>
      <c r="M8" s="176"/>
      <c r="N8" s="176"/>
      <c r="O8" s="176"/>
      <c r="P8" s="176"/>
      <c r="Q8" s="176"/>
      <c r="R8" s="176"/>
      <c r="S8" s="176"/>
      <c r="T8" s="176"/>
      <c r="U8" s="176"/>
      <c r="V8" s="176"/>
    </row>
    <row r="10" spans="1:22" ht="107.5" customHeight="1">
      <c r="A10" s="243" t="s">
        <v>10</v>
      </c>
      <c r="B10" s="244" t="s">
        <v>480</v>
      </c>
      <c r="C10" s="244" t="s">
        <v>481</v>
      </c>
      <c r="D10" s="244" t="s">
        <v>479</v>
      </c>
      <c r="E10" s="244" t="s">
        <v>482</v>
      </c>
      <c r="F10" s="244" t="s">
        <v>490</v>
      </c>
      <c r="G10" s="244" t="s">
        <v>366</v>
      </c>
      <c r="H10" s="244" t="s">
        <v>367</v>
      </c>
      <c r="I10" s="244" t="s">
        <v>368</v>
      </c>
      <c r="J10" s="244" t="s">
        <v>369</v>
      </c>
      <c r="K10" s="244" t="s">
        <v>370</v>
      </c>
      <c r="L10" s="244" t="s">
        <v>371</v>
      </c>
      <c r="M10" s="244" t="s">
        <v>372</v>
      </c>
      <c r="N10" s="244" t="s">
        <v>373</v>
      </c>
      <c r="O10" s="244" t="s">
        <v>374</v>
      </c>
      <c r="P10" s="244" t="s">
        <v>375</v>
      </c>
      <c r="Q10" s="244" t="s">
        <v>376</v>
      </c>
      <c r="R10" s="244" t="s">
        <v>377</v>
      </c>
      <c r="S10" s="244" t="s">
        <v>485</v>
      </c>
      <c r="T10" s="244" t="s">
        <v>378</v>
      </c>
      <c r="U10" s="244" t="s">
        <v>493</v>
      </c>
      <c r="V10" s="244" t="s">
        <v>484</v>
      </c>
    </row>
    <row r="11" spans="1:22">
      <c r="A11" s="163" t="str">
        <f>'CP - 01 CO CEO Th'!$A18</f>
        <v>CO301.1</v>
      </c>
      <c r="B11" s="245">
        <f>'CO Attainment thro'' Univ Exam'!G109</f>
        <v>2</v>
      </c>
      <c r="C11" s="246">
        <f>'CO-Attainment CT '!D106</f>
        <v>3</v>
      </c>
      <c r="D11" s="246">
        <f>'CO-Attainment Pr'!D97</f>
        <v>3</v>
      </c>
      <c r="E11" s="246">
        <f>'CO-Attainment_Course End Survey'!I18</f>
        <v>3</v>
      </c>
      <c r="F11" s="246">
        <f>B11*0.4+C11*0.2+D11*0.2+E11*0.2</f>
        <v>2.6</v>
      </c>
      <c r="G11" s="247">
        <v>2</v>
      </c>
      <c r="H11" s="247">
        <v>2</v>
      </c>
      <c r="I11" s="247">
        <v>3</v>
      </c>
      <c r="J11" s="247">
        <v>1</v>
      </c>
      <c r="K11" s="247"/>
      <c r="L11" s="247"/>
      <c r="M11" s="247"/>
      <c r="N11" s="247"/>
      <c r="O11" s="247"/>
      <c r="P11" s="247"/>
      <c r="Q11" s="247"/>
      <c r="R11" s="247"/>
      <c r="S11" s="247">
        <v>2</v>
      </c>
      <c r="T11" s="247">
        <v>3</v>
      </c>
      <c r="U11" s="247"/>
      <c r="V11" s="61"/>
    </row>
    <row r="12" spans="1:22">
      <c r="A12" s="163" t="str">
        <f>'CP - 01 CO CEO Th'!$A19</f>
        <v>CO301.2</v>
      </c>
      <c r="B12" s="245">
        <f>'CO Attainment thro'' Univ Exam'!G109</f>
        <v>2</v>
      </c>
      <c r="C12" s="246">
        <f>'CO-Attainment CT '!G106</f>
        <v>3</v>
      </c>
      <c r="D12" s="246">
        <f>'CO-Attainment Pr'!F97</f>
        <v>3</v>
      </c>
      <c r="E12" s="246">
        <f>'CO-Attainment_Course End Survey'!I19</f>
        <v>3</v>
      </c>
      <c r="F12" s="246">
        <f t="shared" ref="F12:F16" si="0">B12*0.4+C12*0.2+D12*0.2+E12*0.2</f>
        <v>2.6</v>
      </c>
      <c r="G12" s="247">
        <v>2</v>
      </c>
      <c r="H12" s="247"/>
      <c r="I12" s="247"/>
      <c r="J12" s="247"/>
      <c r="K12" s="247">
        <v>3</v>
      </c>
      <c r="L12" s="247"/>
      <c r="M12" s="247"/>
      <c r="N12" s="247"/>
      <c r="O12" s="247"/>
      <c r="P12" s="247"/>
      <c r="Q12" s="247">
        <v>1</v>
      </c>
      <c r="R12" s="247"/>
      <c r="S12" s="247">
        <v>2</v>
      </c>
      <c r="T12" s="247"/>
      <c r="U12" s="247"/>
      <c r="V12" s="61"/>
    </row>
    <row r="13" spans="1:22">
      <c r="A13" s="163" t="str">
        <f>'CP - 01 CO CEO Th'!$A20</f>
        <v>CO301.3</v>
      </c>
      <c r="B13" s="245">
        <f>'CO Attainment thro'' Univ Exam'!G109</f>
        <v>2</v>
      </c>
      <c r="C13" s="246">
        <f>'CO-Attainment CT '!J106</f>
        <v>0</v>
      </c>
      <c r="D13" s="246">
        <f>'CO-Attainment Pr'!H97</f>
        <v>3</v>
      </c>
      <c r="E13" s="246">
        <f>'CO-Attainment_Course End Survey'!I20</f>
        <v>3</v>
      </c>
      <c r="F13" s="246">
        <f t="shared" si="0"/>
        <v>2</v>
      </c>
      <c r="G13" s="247">
        <v>2</v>
      </c>
      <c r="H13" s="247"/>
      <c r="I13" s="247"/>
      <c r="J13" s="247"/>
      <c r="K13" s="247">
        <v>3</v>
      </c>
      <c r="L13" s="247"/>
      <c r="M13" s="247"/>
      <c r="N13" s="247"/>
      <c r="O13" s="247"/>
      <c r="P13" s="247"/>
      <c r="Q13" s="247">
        <v>1</v>
      </c>
      <c r="R13" s="247">
        <v>3</v>
      </c>
      <c r="S13" s="247">
        <v>2</v>
      </c>
      <c r="T13" s="247">
        <v>3</v>
      </c>
      <c r="U13" s="247">
        <v>3</v>
      </c>
      <c r="V13" s="61"/>
    </row>
    <row r="14" spans="1:22">
      <c r="A14" s="163" t="str">
        <f>'CP - 01 CO CEO Th'!$A21</f>
        <v>CO301.4</v>
      </c>
      <c r="B14" s="245">
        <f>'CO Attainment thro'' Univ Exam'!G109</f>
        <v>2</v>
      </c>
      <c r="C14" s="246">
        <f>'CO-Attainment CT '!M106</f>
        <v>0</v>
      </c>
      <c r="D14" s="246">
        <f>'CO-Attainment Pr'!J97</f>
        <v>3</v>
      </c>
      <c r="E14" s="246">
        <f>'CO-Attainment_Course End Survey'!I21</f>
        <v>3</v>
      </c>
      <c r="F14" s="246">
        <f t="shared" si="0"/>
        <v>2</v>
      </c>
      <c r="G14" s="247"/>
      <c r="H14" s="247">
        <v>3</v>
      </c>
      <c r="I14" s="247"/>
      <c r="J14" s="247">
        <v>2</v>
      </c>
      <c r="K14" s="247"/>
      <c r="L14" s="247"/>
      <c r="M14" s="247"/>
      <c r="N14" s="247"/>
      <c r="O14" s="247"/>
      <c r="P14" s="247"/>
      <c r="Q14" s="247">
        <v>2</v>
      </c>
      <c r="R14" s="247"/>
      <c r="S14" s="247"/>
      <c r="T14" s="247"/>
      <c r="U14" s="247"/>
      <c r="V14" s="61"/>
    </row>
    <row r="15" spans="1:22">
      <c r="A15" s="163" t="str">
        <f>'CP - 01 CO CEO Th'!$A22</f>
        <v>CO301.5</v>
      </c>
      <c r="B15" s="245">
        <f>'CO Attainment thro'' Univ Exam'!G109</f>
        <v>2</v>
      </c>
      <c r="C15" s="246">
        <f>'CO-Attainment CT '!P106</f>
        <v>0</v>
      </c>
      <c r="D15" s="246">
        <f>'CO-Attainment Pr'!L97</f>
        <v>3</v>
      </c>
      <c r="E15" s="246">
        <f>'CO-Attainment_Course End Survey'!I22</f>
        <v>3</v>
      </c>
      <c r="F15" s="246">
        <f t="shared" si="0"/>
        <v>2</v>
      </c>
      <c r="G15" s="247">
        <v>1</v>
      </c>
      <c r="H15" s="247">
        <v>3</v>
      </c>
      <c r="I15" s="247">
        <v>3</v>
      </c>
      <c r="J15" s="247">
        <v>2</v>
      </c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61"/>
    </row>
    <row r="16" spans="1:22">
      <c r="A16" s="163" t="str">
        <f>'CP - 01 CO CEO Th'!$A23</f>
        <v>CO301.6</v>
      </c>
      <c r="B16" s="245">
        <f>'CO Attainment thro'' Univ Exam'!G109</f>
        <v>2</v>
      </c>
      <c r="C16" s="246">
        <f>'CO-Attainment CT '!S106</f>
        <v>0</v>
      </c>
      <c r="D16" s="246">
        <f>'CO-Attainment Pr'!N97</f>
        <v>3</v>
      </c>
      <c r="E16" s="246">
        <f>'CO-Attainment_Course End Survey'!I23</f>
        <v>3</v>
      </c>
      <c r="F16" s="246">
        <f t="shared" si="0"/>
        <v>2</v>
      </c>
      <c r="G16" s="247"/>
      <c r="H16" s="247"/>
      <c r="I16" s="247"/>
      <c r="J16" s="247"/>
      <c r="K16" s="247">
        <v>3</v>
      </c>
      <c r="L16" s="247"/>
      <c r="M16" s="247"/>
      <c r="N16" s="247"/>
      <c r="O16" s="247"/>
      <c r="P16" s="247"/>
      <c r="Q16" s="247"/>
      <c r="R16" s="247">
        <v>2</v>
      </c>
      <c r="S16" s="247">
        <v>2</v>
      </c>
      <c r="T16" s="247">
        <v>3</v>
      </c>
      <c r="U16" s="247">
        <v>2</v>
      </c>
      <c r="V16" s="61"/>
    </row>
    <row r="19" spans="1:22" ht="30" customHeight="1">
      <c r="A19" s="248" t="s">
        <v>11</v>
      </c>
      <c r="B19" s="248"/>
      <c r="C19" s="248"/>
      <c r="D19" s="248"/>
      <c r="E19" s="248"/>
      <c r="F19" s="248"/>
      <c r="G19" s="244" t="s">
        <v>366</v>
      </c>
      <c r="H19" s="244" t="s">
        <v>367</v>
      </c>
      <c r="I19" s="244" t="s">
        <v>368</v>
      </c>
      <c r="J19" s="244" t="s">
        <v>369</v>
      </c>
      <c r="K19" s="244" t="s">
        <v>370</v>
      </c>
      <c r="L19" s="244" t="s">
        <v>371</v>
      </c>
      <c r="M19" s="244" t="s">
        <v>372</v>
      </c>
      <c r="N19" s="244" t="s">
        <v>373</v>
      </c>
      <c r="O19" s="244" t="s">
        <v>374</v>
      </c>
      <c r="P19" s="244" t="s">
        <v>375</v>
      </c>
      <c r="Q19" s="244" t="s">
        <v>376</v>
      </c>
      <c r="R19" s="244" t="s">
        <v>377</v>
      </c>
      <c r="S19" s="244" t="s">
        <v>485</v>
      </c>
      <c r="T19" s="244" t="s">
        <v>486</v>
      </c>
      <c r="U19" s="244" t="s">
        <v>487</v>
      </c>
      <c r="V19" s="244" t="s">
        <v>484</v>
      </c>
    </row>
    <row r="20" spans="1:22" ht="43.5" customHeight="1">
      <c r="A20" s="249" t="s">
        <v>483</v>
      </c>
      <c r="B20" s="249"/>
      <c r="C20" s="249"/>
      <c r="D20" s="249"/>
      <c r="E20" s="249"/>
      <c r="F20" s="249"/>
      <c r="G20" s="163">
        <f>IFERROR((($F11*G11)+($F12*G12)+($F13*G13)+($F14*G14)+($F15*G15)+($F16*G16))/SUM(G11:G16),0)</f>
        <v>2.3428571428571425</v>
      </c>
      <c r="H20" s="163">
        <f t="shared" ref="H20:V20" si="1">IFERROR((($F11*H11)+($F12*H12)+($F13*H13)+($F14*H14)+($F15*H15)+($F16*H16))/SUM(H11:H16),0)</f>
        <v>2.15</v>
      </c>
      <c r="I20" s="163">
        <f t="shared" si="1"/>
        <v>2.3000000000000003</v>
      </c>
      <c r="J20" s="163">
        <f t="shared" si="1"/>
        <v>2.12</v>
      </c>
      <c r="K20" s="163">
        <f t="shared" si="1"/>
        <v>2.2000000000000002</v>
      </c>
      <c r="L20" s="163">
        <f t="shared" si="1"/>
        <v>0</v>
      </c>
      <c r="M20" s="163">
        <f t="shared" si="1"/>
        <v>0</v>
      </c>
      <c r="N20" s="163">
        <f t="shared" si="1"/>
        <v>0</v>
      </c>
      <c r="O20" s="163">
        <f t="shared" si="1"/>
        <v>0</v>
      </c>
      <c r="P20" s="163">
        <f t="shared" si="1"/>
        <v>0</v>
      </c>
      <c r="Q20" s="163">
        <f t="shared" si="1"/>
        <v>2.15</v>
      </c>
      <c r="R20" s="163">
        <f t="shared" si="1"/>
        <v>2</v>
      </c>
      <c r="S20" s="163">
        <f t="shared" si="1"/>
        <v>2.2999999999999998</v>
      </c>
      <c r="T20" s="163">
        <f t="shared" si="1"/>
        <v>2.2000000000000002</v>
      </c>
      <c r="U20" s="163">
        <f t="shared" si="1"/>
        <v>2</v>
      </c>
      <c r="V20" s="163">
        <f t="shared" si="1"/>
        <v>0</v>
      </c>
    </row>
  </sheetData>
  <mergeCells count="12">
    <mergeCell ref="A8:K8"/>
    <mergeCell ref="L8:V8"/>
    <mergeCell ref="A19:F19"/>
    <mergeCell ref="A20:F20"/>
    <mergeCell ref="A1:V1"/>
    <mergeCell ref="A2:V2"/>
    <mergeCell ref="A3:V3"/>
    <mergeCell ref="A5:V5"/>
    <mergeCell ref="A7:K7"/>
    <mergeCell ref="L7:V7"/>
    <mergeCell ref="A4:V4"/>
    <mergeCell ref="A6:V6"/>
  </mergeCells>
  <pageMargins left="0.24" right="0.16" top="0.74803149606299213" bottom="0.74803149606299213" header="0.31496062992125984" footer="0.31496062992125984"/>
  <pageSetup orientation="landscape" horizontalDpi="4294967292" r:id="rId1"/>
  <headerFooter>
    <oddHeader xml:space="preserve">&amp;RI2IT / ACAD / AT / 06 A ver 01
</oddHeader>
    <oddFooter>&amp;R&amp;"Bookman Old Style,Regular"&amp;10Sign of Faculty:______________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CP - 01 CO CEO Th</vt:lpstr>
      <vt:lpstr>CP - 01 CO CEO Pr</vt:lpstr>
      <vt:lpstr>Ave Uni Result</vt:lpstr>
      <vt:lpstr>CO Attainment thro' Univ Exam</vt:lpstr>
      <vt:lpstr>CO-Attainment CT </vt:lpstr>
      <vt:lpstr>CO-Attainment Pr</vt:lpstr>
      <vt:lpstr>CO-Attainment_Course End Survey</vt:lpstr>
      <vt:lpstr>PO-Attainment</vt:lpstr>
      <vt:lpstr>'Ave Uni Result'!Print_Area</vt:lpstr>
      <vt:lpstr>'CO Attainment thro'' Univ Exam'!Print_Area</vt:lpstr>
      <vt:lpstr>'CO-Attainment Pr'!Print_Area</vt:lpstr>
      <vt:lpstr>'CP - 01 CO CEO Pr'!Print_Area</vt:lpstr>
      <vt:lpstr>'CP - 01 CO CEO Th'!Print_Area</vt:lpstr>
      <vt:lpstr>'CO-Attainment CT '!Print_Titles</vt:lpstr>
      <vt:lpstr>'CO-Attainment Pr'!Print_Titles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deptii</dc:creator>
  <cp:lastModifiedBy>Windows User</cp:lastModifiedBy>
  <cp:lastPrinted>2019-02-04T00:53:31Z</cp:lastPrinted>
  <dcterms:created xsi:type="dcterms:W3CDTF">2017-11-19T12:20:50Z</dcterms:created>
  <dcterms:modified xsi:type="dcterms:W3CDTF">2019-02-04T01:05:36Z</dcterms:modified>
</cp:coreProperties>
</file>